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риложение 2" sheetId="1" r:id="rId1"/>
    <sheet name="Приложение 6" sheetId="5" r:id="rId2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0" i="5" l="1"/>
  <c r="G20" i="5"/>
  <c r="F20" i="5"/>
  <c r="E20" i="5"/>
  <c r="D20" i="5"/>
  <c r="C20" i="5"/>
  <c r="G62" i="1"/>
  <c r="F62" i="1"/>
  <c r="G61" i="1"/>
  <c r="F61" i="1"/>
  <c r="E60" i="1"/>
  <c r="G60" i="1" s="1"/>
  <c r="D60" i="1"/>
  <c r="G59" i="1"/>
  <c r="F59" i="1"/>
  <c r="M58" i="1"/>
  <c r="L58" i="1"/>
  <c r="G58" i="1"/>
  <c r="F58" i="1"/>
  <c r="M57" i="1"/>
  <c r="L57" i="1"/>
  <c r="G57" i="1"/>
  <c r="F57" i="1"/>
  <c r="G56" i="1"/>
  <c r="E56" i="1"/>
  <c r="D56" i="1"/>
  <c r="F56" i="1" s="1"/>
  <c r="M55" i="1"/>
  <c r="L55" i="1"/>
  <c r="G55" i="1"/>
  <c r="F55" i="1"/>
  <c r="M54" i="1"/>
  <c r="L54" i="1"/>
  <c r="G54" i="1"/>
  <c r="F54" i="1"/>
  <c r="G53" i="1"/>
  <c r="E53" i="1"/>
  <c r="D53" i="1"/>
  <c r="F53" i="1" s="1"/>
  <c r="E52" i="1"/>
  <c r="M51" i="1"/>
  <c r="L51" i="1"/>
  <c r="G51" i="1"/>
  <c r="F51" i="1"/>
  <c r="M47" i="1"/>
  <c r="L47" i="1"/>
  <c r="G47" i="1"/>
  <c r="F47" i="1"/>
  <c r="M46" i="1"/>
  <c r="L46" i="1"/>
  <c r="G46" i="1"/>
  <c r="F46" i="1"/>
  <c r="G45" i="1"/>
  <c r="E45" i="1"/>
  <c r="E50" i="1" s="1"/>
  <c r="D45" i="1"/>
  <c r="F45" i="1" s="1"/>
  <c r="M44" i="1"/>
  <c r="L44" i="1"/>
  <c r="G44" i="1"/>
  <c r="F44" i="1"/>
  <c r="M43" i="1"/>
  <c r="L43" i="1"/>
  <c r="G43" i="1"/>
  <c r="F43" i="1"/>
  <c r="G42" i="1"/>
  <c r="E42" i="1"/>
  <c r="E49" i="1" s="1"/>
  <c r="D42" i="1"/>
  <c r="D49" i="1" s="1"/>
  <c r="G41" i="1"/>
  <c r="E41" i="1"/>
  <c r="E48" i="1" s="1"/>
  <c r="D41" i="1"/>
  <c r="F41" i="1" s="1"/>
  <c r="M40" i="1"/>
  <c r="L40" i="1"/>
  <c r="G40" i="1"/>
  <c r="F40" i="1"/>
  <c r="M39" i="1"/>
  <c r="L39" i="1"/>
  <c r="G39" i="1"/>
  <c r="F39" i="1"/>
  <c r="M38" i="1"/>
  <c r="L38" i="1"/>
  <c r="G38" i="1"/>
  <c r="F38" i="1"/>
  <c r="M37" i="1"/>
  <c r="L37" i="1"/>
  <c r="G37" i="1"/>
  <c r="F37" i="1"/>
  <c r="G36" i="1"/>
  <c r="E36" i="1"/>
  <c r="D36" i="1"/>
  <c r="F36" i="1" s="1"/>
  <c r="G35" i="1"/>
  <c r="E35" i="1"/>
  <c r="D35" i="1"/>
  <c r="F35" i="1" s="1"/>
  <c r="M34" i="1"/>
  <c r="L34" i="1"/>
  <c r="G34" i="1"/>
  <c r="F34" i="1"/>
  <c r="M30" i="1"/>
  <c r="L30" i="1"/>
  <c r="G30" i="1"/>
  <c r="F30" i="1"/>
  <c r="M29" i="1"/>
  <c r="L29" i="1"/>
  <c r="G29" i="1"/>
  <c r="F29" i="1"/>
  <c r="E26" i="1"/>
  <c r="E33" i="1" s="1"/>
  <c r="D26" i="1"/>
  <c r="D33" i="1" s="1"/>
  <c r="M25" i="1"/>
  <c r="L25" i="1"/>
  <c r="G25" i="1"/>
  <c r="F25" i="1"/>
  <c r="M24" i="1"/>
  <c r="L24" i="1"/>
  <c r="G24" i="1"/>
  <c r="F24" i="1"/>
  <c r="E23" i="1"/>
  <c r="E32" i="1" s="1"/>
  <c r="D23" i="1"/>
  <c r="G23" i="1" s="1"/>
  <c r="E22" i="1"/>
  <c r="E31" i="1" s="1"/>
  <c r="D22" i="1"/>
  <c r="G22" i="1" s="1"/>
  <c r="M21" i="1"/>
  <c r="L21" i="1"/>
  <c r="G21" i="1"/>
  <c r="F21" i="1"/>
  <c r="D20" i="1"/>
  <c r="D19" i="1"/>
  <c r="D18" i="1"/>
  <c r="D17" i="1"/>
  <c r="D16" i="1"/>
  <c r="M15" i="1"/>
  <c r="L15" i="1"/>
  <c r="G15" i="1"/>
  <c r="F15" i="1"/>
  <c r="M14" i="1"/>
  <c r="L14" i="1"/>
  <c r="G14" i="1"/>
  <c r="F14" i="1"/>
  <c r="E11" i="1"/>
  <c r="E18" i="1" s="1"/>
  <c r="D11" i="1"/>
  <c r="D13" i="1" s="1"/>
  <c r="M10" i="1"/>
  <c r="L10" i="1"/>
  <c r="G10" i="1"/>
  <c r="F10" i="1"/>
  <c r="M9" i="1"/>
  <c r="L9" i="1"/>
  <c r="G9" i="1"/>
  <c r="F9" i="1"/>
  <c r="E8" i="1"/>
  <c r="F8" i="1" s="1"/>
  <c r="D8" i="1"/>
  <c r="E7" i="1"/>
  <c r="E20" i="1" s="1"/>
  <c r="D7" i="1"/>
  <c r="G20" i="1" l="1"/>
  <c r="F49" i="1"/>
  <c r="G49" i="1"/>
  <c r="G17" i="1"/>
  <c r="G33" i="1"/>
  <c r="F33" i="1"/>
  <c r="G18" i="1"/>
  <c r="F7" i="1"/>
  <c r="F11" i="1"/>
  <c r="E17" i="1"/>
  <c r="E19" i="1"/>
  <c r="G19" i="1" s="1"/>
  <c r="D31" i="1"/>
  <c r="D32" i="1"/>
  <c r="D48" i="1"/>
  <c r="D50" i="1"/>
  <c r="D52" i="1"/>
  <c r="F60" i="1"/>
  <c r="G7" i="1"/>
  <c r="G8" i="1"/>
  <c r="G11" i="1"/>
  <c r="F16" i="1"/>
  <c r="F17" i="1"/>
  <c r="F18" i="1"/>
  <c r="F19" i="1"/>
  <c r="F20" i="1"/>
  <c r="F22" i="1"/>
  <c r="F23" i="1"/>
  <c r="F26" i="1"/>
  <c r="G26" i="1"/>
  <c r="F42" i="1"/>
  <c r="D28" i="1"/>
  <c r="E16" i="1"/>
  <c r="G16" i="1" s="1"/>
  <c r="F32" i="1" l="1"/>
  <c r="G32" i="1"/>
  <c r="F52" i="1"/>
  <c r="G52" i="1"/>
  <c r="G31" i="1"/>
  <c r="F31" i="1"/>
  <c r="G50" i="1"/>
  <c r="F50" i="1"/>
  <c r="F48" i="1"/>
  <c r="G48" i="1"/>
</calcChain>
</file>

<file path=xl/sharedStrings.xml><?xml version="1.0" encoding="utf-8"?>
<sst xmlns="http://schemas.openxmlformats.org/spreadsheetml/2006/main" count="284" uniqueCount="154">
  <si>
    <t>Приложение № 2
к письму департамента от
__________№_____________</t>
  </si>
  <si>
    <t xml:space="preserve">  </t>
  </si>
  <si>
    <t>Прогнозы</t>
  </si>
  <si>
    <t>Разница с прогнозом</t>
  </si>
  <si>
    <t>№ п/п</t>
  </si>
  <si>
    <t>Наименование показателя</t>
  </si>
  <si>
    <t>Единица измерения</t>
  </si>
  <si>
    <t>Период текущего года</t>
  </si>
  <si>
    <t>Период прошлого года</t>
  </si>
  <si>
    <t>Динамика в абсолютном выражении</t>
  </si>
  <si>
    <t>Динамика в % выражении</t>
  </si>
  <si>
    <t>Примечание</t>
  </si>
  <si>
    <t>2017 г.</t>
  </si>
  <si>
    <t>2016 г.</t>
  </si>
  <si>
    <t>Количество субъектов малого и среднего  предпринимательства</t>
  </si>
  <si>
    <t>единиц</t>
  </si>
  <si>
    <t>1.1</t>
  </si>
  <si>
    <t>средние предприятия-всего</t>
  </si>
  <si>
    <t>1.1.1</t>
  </si>
  <si>
    <t>юридические лица</t>
  </si>
  <si>
    <t>1.1.2</t>
  </si>
  <si>
    <t>индивидуальные предприниматели</t>
  </si>
  <si>
    <t>1.2</t>
  </si>
  <si>
    <t>малые предприятия - всего</t>
  </si>
  <si>
    <t>Плановое значение в соответствии с постановление Законодательного собрания Краснодарского края от 6 декабря 2016 года № 2803-П «Об индикативном плане социально-экономического развития Краснодарского края на 2017 год и плановый период 2018 и 2019 годов»</t>
  </si>
  <si>
    <t>Степень выполнения плана</t>
  </si>
  <si>
    <t>%</t>
  </si>
  <si>
    <t>1.2.1</t>
  </si>
  <si>
    <t>1.2.2</t>
  </si>
  <si>
    <t>2</t>
  </si>
  <si>
    <r>
      <rPr>
        <b/>
        <sz val="12"/>
        <rFont val="Times New Roman"/>
        <family val="1"/>
        <charset val="204"/>
      </rPr>
      <t xml:space="preserve">Доля субъектов малого и среднего предпринимательства в общем количестве хозяйствующих субъектов </t>
    </r>
    <r>
      <rPr>
        <sz val="12"/>
        <rFont val="Times New Roman"/>
        <family val="1"/>
        <charset val="204"/>
      </rPr>
      <t>муниципального района, городского округа</t>
    </r>
  </si>
  <si>
    <t>2.1</t>
  </si>
  <si>
    <t>доля количества  субъектов среднего предпринимательства</t>
  </si>
  <si>
    <t>2.2</t>
  </si>
  <si>
    <t>доля количества  субъектов малого предпринимательства</t>
  </si>
  <si>
    <t>3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</si>
  <si>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10 000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</si>
  <si>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4</t>
  </si>
  <si>
    <r>
      <rPr>
        <b/>
        <sz val="12"/>
        <rFont val="Times New Roman"/>
        <family val="1"/>
        <charset val="204"/>
      </rPr>
      <t xml:space="preserve">Количество субъектов малого и среднего предпринимательства в расчете на 1 000 человек населения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</si>
  <si>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5</t>
  </si>
  <si>
    <r>
      <rPr>
        <b/>
        <sz val="12"/>
        <rFont val="Times New Roman"/>
        <family val="1"/>
        <charset val="204"/>
      </rPr>
      <t xml:space="preserve">Количество всех хозяйствующих субъектов </t>
    </r>
    <r>
      <rPr>
        <sz val="12"/>
        <rFont val="Times New Roman"/>
        <family val="1"/>
        <charset val="204"/>
      </rPr>
      <t xml:space="preserve">в муниципальном районе, городском округе </t>
    </r>
  </si>
  <si>
    <t>6</t>
  </si>
  <si>
    <t>Численность населения занятого в малом и среденем предпринимательстве - всего</t>
  </si>
  <si>
    <t>человек</t>
  </si>
  <si>
    <t>6.1</t>
  </si>
  <si>
    <t>6.1.1</t>
  </si>
  <si>
    <t>6.1.2</t>
  </si>
  <si>
    <t>6.2</t>
  </si>
  <si>
    <t>6.2.1</t>
  </si>
  <si>
    <t>6.2.2</t>
  </si>
  <si>
    <t>7</t>
  </si>
  <si>
    <r>
      <rPr>
        <b/>
        <sz val="12"/>
        <rFont val="Times New Roman"/>
        <family val="1"/>
        <charset val="204"/>
      </rPr>
      <t xml:space="preserve">Доля численности населения занятого в малом и среднем предпринимательстве в численности населения занятого в экономике </t>
    </r>
    <r>
      <rPr>
        <sz val="12"/>
        <rFont val="Times New Roman"/>
        <family val="1"/>
        <charset val="204"/>
      </rPr>
      <t>муниципального района, городского округа Краснодарского края</t>
    </r>
  </si>
  <si>
    <t>7.1</t>
  </si>
  <si>
    <t>доля  численности населения занятого в среднем предпринимательстве</t>
  </si>
  <si>
    <t>7.2</t>
  </si>
  <si>
    <t>доля  численности населения занятого в малом предпринимательстве</t>
  </si>
  <si>
    <t>8</t>
  </si>
  <si>
    <t>Численность населения занятого в экономике муниципального района, городского округа</t>
  </si>
  <si>
    <t>9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</si>
  <si>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и средних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</si>
  <si>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10</t>
  </si>
  <si>
    <r>
      <rPr>
        <b/>
        <sz val="12"/>
        <rFont val="Times New Roman"/>
        <family val="1"/>
        <charset val="204"/>
      </rPr>
      <t xml:space="preserve">Доля среднесписочной численности работников 
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малых предприятий </t>
    </r>
    <r>
      <rPr>
        <sz val="12"/>
        <rFont val="Times New Roman"/>
        <family val="1"/>
        <charset val="204"/>
      </rPr>
      <t>(юридических лиц)</t>
    </r>
    <r>
      <rPr>
        <b/>
        <sz val="12"/>
        <rFont val="Times New Roman"/>
        <family val="1"/>
        <charset val="204"/>
      </rPr>
      <t xml:space="preserve"> в среднесписочной численности работников </t>
    </r>
    <r>
      <rPr>
        <sz val="12"/>
        <rFont val="Times New Roman"/>
        <family val="1"/>
        <charset val="204"/>
      </rPr>
      <t>(без внешних совместителей)</t>
    </r>
    <r>
      <rPr>
        <b/>
        <sz val="12"/>
        <rFont val="Times New Roman"/>
        <family val="1"/>
        <charset val="204"/>
      </rPr>
      <t xml:space="preserve"> всех предприятий и организаций </t>
    </r>
    <r>
      <rPr>
        <sz val="12"/>
        <rFont val="Times New Roman"/>
        <family val="1"/>
        <charset val="204"/>
      </rPr>
      <t>(юридических лиц)</t>
    </r>
  </si>
  <si>
    <t>11</t>
  </si>
  <si>
    <r>
      <rPr>
        <b/>
        <sz val="12"/>
        <rFont val="Times New Roman"/>
        <family val="1"/>
        <charset val="204"/>
      </rPr>
      <t>Среднесписочная численность работнико</t>
    </r>
    <r>
      <rPr>
        <sz val="12"/>
        <rFont val="Times New Roman"/>
        <family val="1"/>
        <charset val="204"/>
      </rPr>
      <t xml:space="preserve">в (без внешних совместителей) </t>
    </r>
    <r>
      <rPr>
        <b/>
        <sz val="12"/>
        <rFont val="Times New Roman"/>
        <family val="1"/>
        <charset val="204"/>
      </rPr>
      <t>средних предприятий</t>
    </r>
    <r>
      <rPr>
        <sz val="12"/>
        <rFont val="Times New Roman"/>
        <family val="1"/>
        <charset val="204"/>
      </rPr>
      <t xml:space="preserve"> (юридических лиц)  </t>
    </r>
  </si>
  <si>
    <t>12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</si>
  <si>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малых предприятий</t>
    </r>
    <r>
      <rPr>
        <sz val="12"/>
        <rFont val="Times New Roman"/>
        <family val="1"/>
        <charset val="204"/>
      </rPr>
      <t xml:space="preserve"> (юридических лиц) </t>
    </r>
  </si>
  <si>
    <t>13</t>
  </si>
  <si>
    <r>
      <rPr>
        <b/>
        <sz val="12"/>
        <rFont val="Times New Roman"/>
        <family val="1"/>
        <charset val="204"/>
      </rPr>
      <t>Среднесписочная численность работников</t>
    </r>
    <r>
      <rPr>
        <sz val="12"/>
        <rFont val="Times New Roman"/>
        <family val="1"/>
        <charset val="204"/>
      </rPr>
      <t xml:space="preserve"> (без внешних совместителей) </t>
    </r>
    <r>
      <rPr>
        <b/>
        <sz val="12"/>
        <rFont val="Times New Roman"/>
        <family val="1"/>
        <charset val="204"/>
      </rPr>
      <t>всех предприятий и организаций</t>
    </r>
    <r>
      <rPr>
        <sz val="12"/>
        <rFont val="Times New Roman"/>
        <family val="1"/>
        <charset val="204"/>
      </rPr>
      <t xml:space="preserve"> (юридических лиц)</t>
    </r>
  </si>
  <si>
    <t>14</t>
  </si>
  <si>
    <r>
      <rPr>
        <b/>
        <sz val="12"/>
        <rFont val="Times New Roman"/>
        <family val="1"/>
        <charset val="204"/>
      </rPr>
      <t xml:space="preserve">Численность постоянного населения </t>
    </r>
    <r>
      <rPr>
        <sz val="12"/>
        <rFont val="Times New Roman"/>
        <family val="1"/>
        <charset val="204"/>
      </rPr>
      <t>муниципального района, городского округа (на конец года)</t>
    </r>
  </si>
  <si>
    <t>15</t>
  </si>
  <si>
    <t>Оборот субъектов малого и среднего  предпринимательства - всего</t>
  </si>
  <si>
    <t>млн.руб.</t>
  </si>
  <si>
    <t>15.1</t>
  </si>
  <si>
    <t>15.1.1</t>
  </si>
  <si>
    <t>15.1.2</t>
  </si>
  <si>
    <t>15.2</t>
  </si>
  <si>
    <t>15.2.1</t>
  </si>
  <si>
    <t>15.2.2</t>
  </si>
  <si>
    <t>16</t>
  </si>
  <si>
    <r>
      <rPr>
        <b/>
        <sz val="12"/>
        <rFont val="Times New Roman"/>
        <family val="1"/>
        <charset val="204"/>
      </rPr>
      <t xml:space="preserve">Доля оборота субъектов малого и среднего предпринимательства в общем обороте всех хозяйствующих субъектов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</si>
  <si>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16.1</t>
  </si>
  <si>
    <t>доля  оборота субъектов среднего предпринимательства</t>
  </si>
  <si>
    <t>16.2</t>
  </si>
  <si>
    <t>доля  оборота субъектов малого предпринимательства</t>
  </si>
  <si>
    <t>17</t>
  </si>
  <si>
    <r>
      <rPr>
        <b/>
        <sz val="12"/>
        <rFont val="Times New Roman"/>
        <family val="1"/>
        <charset val="204"/>
      </rPr>
      <t xml:space="preserve">Оборот всех хозяйствующих субъектов  </t>
    </r>
    <r>
      <rPr>
        <sz val="12"/>
        <rFont val="Times New Roman"/>
        <family val="1"/>
        <charset val="204"/>
      </rPr>
      <t xml:space="preserve">муниципального района, городского округа </t>
    </r>
  </si>
  <si>
    <t>18</t>
  </si>
  <si>
    <t>Объем инвестиций в основной капитал субъектов  малого и среднего предпринимательства</t>
  </si>
  <si>
    <t>18.1</t>
  </si>
  <si>
    <t>18.1.1</t>
  </si>
  <si>
    <t>18.1.2</t>
  </si>
  <si>
    <t>18.2</t>
  </si>
  <si>
    <t>18.2.1</t>
  </si>
  <si>
    <t>18.2.2</t>
  </si>
  <si>
    <t>19</t>
  </si>
  <si>
    <t>Общий объем всех расходов бюджета муниципального района, городского округа</t>
  </si>
  <si>
    <t>рублей</t>
  </si>
  <si>
    <t>19.1</t>
  </si>
  <si>
    <t>фактические расходы на развитие субъектов малого и среднего предпринимательства (в рамках муниципальной программы (подпрограммы) развития малого и среднего предпринимательства)</t>
  </si>
  <si>
    <t>19.1.1</t>
  </si>
  <si>
    <t>фактические средства бюджета муниципального района, городского округа (местный бюджет без учета краевых и федеральных средств)</t>
  </si>
  <si>
    <t>19.1.2</t>
  </si>
  <si>
    <t>фактические средства краевого и федерального бюджетов (софинансирование)</t>
  </si>
  <si>
    <t>Заместитель главы муниципального района (городского округа) Краснодарского края</t>
  </si>
  <si>
    <t>(подпись)</t>
  </si>
  <si>
    <t>(Ф.И.О.)</t>
  </si>
  <si>
    <t xml:space="preserve">исп.: ФИО </t>
  </si>
  <si>
    <t xml:space="preserve">тел.: </t>
  </si>
  <si>
    <t xml:space="preserve">Примечание: </t>
  </si>
  <si>
    <t>1. Данные по малым предприятиям заполняются с учетом микропредпритяий.</t>
  </si>
  <si>
    <t>2. Таблица заполняется нарастающим итогом.</t>
  </si>
  <si>
    <t>Ф.И.О.</t>
  </si>
  <si>
    <t>исп.: Ф.И.О.</t>
  </si>
  <si>
    <t>тел.:</t>
  </si>
  <si>
    <t xml:space="preserve">Примечание: 
</t>
  </si>
  <si>
    <t>Приложение № 6
к письму департамента
от __________ № ____________</t>
  </si>
  <si>
    <t>Наименование мероприятий муниципальной программы (подпрограммы) в 2016 году (далее в 2017 году), в том числе с учетом мероприятий, не требующих финансирования</t>
  </si>
  <si>
    <t>Общий объем финансирования предусмотренный муниципальной программой (подпрограммой),  руб.</t>
  </si>
  <si>
    <t>Информация об исполнении мероприятий муниципальной программы (подпрограммы)</t>
  </si>
  <si>
    <t>Средства бюджета муниципального района, городского округа</t>
  </si>
  <si>
    <t>Средства краевого и федерального бюджетов</t>
  </si>
  <si>
    <t>Предусмотрено в
муниципальной программе  (подпрограмме)</t>
  </si>
  <si>
    <t>Утверждено в бюджете</t>
  </si>
  <si>
    <t>Фактически исполнено</t>
  </si>
  <si>
    <t>Предусмотрено соглашением</t>
  </si>
  <si>
    <t>Руководитель финансовой службы</t>
  </si>
  <si>
    <t>1. В случаях внесения изменений в муниципальную программу (подпрограмму) района (городского округа), утверждения новых муниципальных программ (подпрограмм) - данные муниципальные правовые акты необходимо предоставлять в департамент.</t>
  </si>
  <si>
    <t>Динамика развития малого и среднего предпринимательства в Ленинградском районе по итогам 2 квартала 2017 года</t>
  </si>
  <si>
    <t/>
  </si>
  <si>
    <t>отсутствует необходимый комментарий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</si>
  <si>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</t>
  </si>
  <si>
    <t>Отсутствует необходимый комментарий!</t>
  </si>
  <si>
    <t>Реализация  «Поддержка малого и среднего предпринимательства в муниципальном образовании Ленинградский район»  по итогам 2 квартала 2017 года</t>
  </si>
  <si>
    <t>Утверждена Постановлением администрации муниципального образования Ленинградский район от  19.02.2014 г. №  184</t>
  </si>
  <si>
    <t>Внесены изменения Постановлением администрации муниципального образования Ленинградский район от 30.12.2016 г. № 1360</t>
  </si>
  <si>
    <t>Мониторинг развития предпринимательства, выявление проблем и препятствий, сдерживающих развитие малого и среднего предпринимательства.  Проведение опросов и исследований в предпринимательской среде.</t>
  </si>
  <si>
    <t>Проводился ежеквартально в течение 2017 года</t>
  </si>
  <si>
    <t>Проведение конференций по вопросам развития малого предпринимательства с участием представителей предпринимательского сообщества, представителей  территориальных органов федеральных органов власти,  органов местного самоуправления муниципального образования Ленинградский район и органов государственной власти Краснодарского края. Организация и проведение обучения специалистов организаций инфраструктуры поддержки малого предпринимательства</t>
  </si>
  <si>
    <t xml:space="preserve">во 2 квартале 2017 года проведена конферения, присутствовалии 52 представителя малого и среднего предпринимательства </t>
  </si>
  <si>
    <t xml:space="preserve"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</t>
  </si>
  <si>
    <t>Предоставление субсидий из бюджета муниципального образования на возмещение  перевозчикам (юридическим лицам и индивидуальным предпринимателям), затрат, связанных с оказанием услуг по перевозке пассажиров на муниципальных пригородных автобусных маршрутах регулярного сообщения муниципального образования Ленинградский район, не компенсируемых тарифом, установленным РЭК-Департаментом цен и тарифов Краснодарского края.  С начала 2014 года за счет средств местного бюджета предоставлены субсидии перевозчикам в сумме  11707,3 тыс. руб.</t>
  </si>
  <si>
    <t>Предоставление субсидий  организациям, образующим инфраструктуру поддержки субъектов малого и среднего предпринимательства муниципального образования Ленинградский район</t>
  </si>
  <si>
    <t>В  2017 году  не планируется предоставление денежных средств Торгово-промышленной палате Ленниградского района для развития материально-технической базы организации.</t>
  </si>
  <si>
    <t>Подготовка мультимедийных продуктов (электронных презентаций),   сувенир-ной продукции, информационных бук-летов с описанием инвестиционных проектов для субъектов малого и среднего предпринимательства; разработка и актуализация бизнес-планов инвестиционных проектов</t>
  </si>
  <si>
    <t>Администрацией муниципального образования Ленинградский район  планируется подготовка выставочной экспозиции инвестиционного потенциала, включая мультимедийное оборудование,                 в рамках МИФ "Сочи-2017"</t>
  </si>
  <si>
    <t>Организация консультаций для субъектов малого и среднего предпринимательства по вопросам финансовой и нефинансовой поддержки, проведение семинаров, конференций, круглых столов по вопросам обслуживания субъектов малого и среднего предпринимательства в банках.</t>
  </si>
  <si>
    <t>С начала 2017 года проведено 2 совещания ( 105 человек), консультации получили 8 человек, 5 выставки-ярмарки, участие в которых приняли 30 человек.</t>
  </si>
  <si>
    <t>Оказание информационно- консультационной  поддержки  субъектов  малого и среднего  предпринимательства:  организация консультаций для субъектов малого и среднего предприниматель-ства по вопросам финансовой и нефи-нансовой поддерж-ки, проведение  обучающих  семи-наров, круглых сто-лов по актуальным  вопросам  предпри-нимательской дея-тельности. Органи-зация и проведение обучения специали-стов организаций инфраструктуры поддержки малого предприниматель-ства</t>
  </si>
  <si>
    <t>На проведение  данного мероприятия средства в бюджете не утверждены</t>
  </si>
  <si>
    <t>Проведение тематических семинаров по вопросам юридического, финансового характера и ведения бизнеса, распространение методических пособий в помощь предпринимателям.</t>
  </si>
  <si>
    <t xml:space="preserve">Организация и проведение муниципальных конкурсов: «Лучшие предприниматели муниципального образования Ленинградский район» 
и «Лучший молодой предприниматель».
</t>
  </si>
  <si>
    <t>Подготовка выставочной экспозиции потенциала муниципального образования. Аккредитация  и проживание участников и стендистов в составе делегации муниципального образования Ленинградский район на  инвестиционных форумах и выставках. Содействие в участии субъектов малого и среднего предпринимательства в выставочно-ярмарочной деятельности с целью развития межрегиональных контактов, в том числе аренда выставочных площадей.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</si>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</sst>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sz val="9"/>
      <name val="Times New Roman"/>
      <family val="1"/>
      <charset val="1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C00"/>
        <bgColor rgb="FFFFFF00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top" wrapText="1"/>
    </xf>
    <xf numFmtId="0" fontId="15" fillId="0" borderId="0">
      <alignment vertical="top" wrapText="1"/>
    </xf>
  </cellStyleXfs>
  <cellXfs count="80">
    <xf numFmtId="0" fontId="0" fillId="0" borderId="6" xfId="0" applyBorder="1">
      <alignment vertical="top" wrapText="1"/>
    </xf>
    <xf numFmtId="1" fontId="1" fillId="0" borderId="0" xfId="0" applyNumberFormat="1" applyFont="1" applyAlignment="1" applyProtection="1"/>
    <xf numFmtId="1" fontId="1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Alignment="1">
      <alignment horizontal="center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0" fontId="15" fillId="2" borderId="1" xfId="1" applyFont="1" applyFill="1" applyBorder="1">
      <alignment vertical="top" wrapText="1"/>
    </xf>
    <xf numFmtId="1" fontId="5" fillId="0" borderId="0" xfId="0" applyNumberFormat="1" applyFont="1" applyBorder="1" applyAlignment="1" applyProtection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wrapText="1"/>
    </xf>
    <xf numFmtId="3" fontId="8" fillId="0" borderId="2" xfId="0" applyNumberFormat="1" applyFont="1" applyBorder="1" applyAlignment="1" applyProtection="1">
      <alignment horizontal="center" vertical="center"/>
    </xf>
    <xf numFmtId="164" fontId="8" fillId="0" borderId="2" xfId="0" applyNumberFormat="1" applyFont="1" applyBorder="1" applyAlignment="1" applyProtection="1">
      <alignment horizontal="center" vertical="center"/>
    </xf>
    <xf numFmtId="10" fontId="8" fillId="0" borderId="2" xfId="0" applyNumberFormat="1" applyFont="1" applyBorder="1" applyAlignment="1" applyProtection="1">
      <alignment horizontal="center" vertical="center"/>
    </xf>
    <xf numFmtId="0" fontId="9" fillId="0" borderId="2" xfId="0" applyFont="1" applyBorder="1">
      <alignment vertical="top" wrapText="1"/>
    </xf>
    <xf numFmtId="0" fontId="0" fillId="0" borderId="2" xfId="0" applyBorder="1">
      <alignment vertical="top" wrapText="1"/>
    </xf>
    <xf numFmtId="1" fontId="10" fillId="0" borderId="2" xfId="0" applyNumberFormat="1" applyFont="1" applyBorder="1" applyAlignment="1" applyProtection="1">
      <alignment horizontal="left" vertical="top" wrapText="1" indent="7"/>
    </xf>
    <xf numFmtId="1" fontId="10" fillId="0" borderId="2" xfId="0" applyNumberFormat="1" applyFont="1" applyBorder="1" applyAlignment="1" applyProtection="1">
      <alignment horizontal="center" vertical="center" wrapText="1"/>
    </xf>
    <xf numFmtId="1" fontId="11" fillId="0" borderId="2" xfId="0" applyNumberFormat="1" applyFont="1" applyBorder="1" applyAlignment="1" applyProtection="1">
      <alignment horizontal="center" vertical="center"/>
    </xf>
    <xf numFmtId="1" fontId="5" fillId="0" borderId="2" xfId="0" applyNumberFormat="1" applyFont="1" applyBorder="1" applyAlignment="1" applyProtection="1">
      <alignment horizontal="left" vertical="top" wrapText="1" indent="15"/>
    </xf>
    <xf numFmtId="1" fontId="5" fillId="0" borderId="2" xfId="0" applyNumberFormat="1" applyFont="1" applyBorder="1" applyAlignment="1" applyProtection="1">
      <alignment horizontal="center" vertical="center" wrapText="1"/>
    </xf>
    <xf numFmtId="3" fontId="12" fillId="0" borderId="2" xfId="0" applyNumberFormat="1" applyFont="1" applyBorder="1" applyAlignment="1" applyProtection="1">
      <alignment horizontal="center" vertical="center"/>
      <protection locked="0"/>
    </xf>
    <xf numFmtId="3" fontId="11" fillId="0" borderId="2" xfId="0" applyNumberFormat="1" applyFont="1" applyBorder="1" applyAlignment="1" applyProtection="1">
      <alignment horizontal="center" vertical="center"/>
    </xf>
    <xf numFmtId="164" fontId="11" fillId="0" borderId="2" xfId="0" applyNumberFormat="1" applyFont="1" applyBorder="1" applyAlignment="1" applyProtection="1">
      <alignment horizontal="center" vertical="center"/>
    </xf>
    <xf numFmtId="165" fontId="8" fillId="0" borderId="2" xfId="0" applyNumberFormat="1" applyFont="1" applyBorder="1" applyAlignment="1" applyProtection="1">
      <alignment horizontal="center" vertical="center"/>
    </xf>
    <xf numFmtId="1" fontId="5" fillId="0" borderId="2" xfId="0" applyNumberFormat="1" applyFont="1" applyBorder="1" applyAlignment="1" applyProtection="1">
      <alignment horizontal="left" wrapText="1" indent="7"/>
    </xf>
    <xf numFmtId="165" fontId="12" fillId="0" borderId="2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left" wrapText="1"/>
    </xf>
    <xf numFmtId="1" fontId="5" fillId="0" borderId="2" xfId="0" applyNumberFormat="1" applyFont="1" applyBorder="1" applyAlignment="1" applyProtection="1">
      <alignment vertical="top" wrapText="1"/>
    </xf>
    <xf numFmtId="164" fontId="12" fillId="0" borderId="2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vertical="top" wrapText="1"/>
    </xf>
    <xf numFmtId="164" fontId="12" fillId="0" borderId="2" xfId="0" applyNumberFormat="1" applyFont="1" applyBorder="1" applyAlignment="1" applyProtection="1">
      <alignment horizontal="center"/>
      <protection locked="0"/>
    </xf>
    <xf numFmtId="165" fontId="12" fillId="0" borderId="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wrapText="1"/>
    </xf>
    <xf numFmtId="0" fontId="4" fillId="0" borderId="2" xfId="0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center" vertical="center"/>
      <protection locked="0"/>
    </xf>
    <xf numFmtId="3" fontId="8" fillId="0" borderId="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left" wrapText="1" indent="7"/>
    </xf>
    <xf numFmtId="0" fontId="4" fillId="0" borderId="2" xfId="0" applyFont="1" applyBorder="1" applyAlignment="1" applyProtection="1">
      <alignment horizontal="left" wrapText="1" indent="15"/>
    </xf>
    <xf numFmtId="3" fontId="12" fillId="0" borderId="0" xfId="0" applyNumberFormat="1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protection locked="0"/>
    </xf>
    <xf numFmtId="1" fontId="13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vertical="top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1" fontId="13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 applyProtection="1">
      <alignment horizontal="left" vertical="top"/>
    </xf>
    <xf numFmtId="1" fontId="13" fillId="0" borderId="0" xfId="0" applyNumberFormat="1" applyFont="1" applyAlignment="1" applyProtection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>
      <alignment vertical="top" wrapText="1"/>
    </xf>
    <xf numFmtId="0" fontId="0" fillId="0" borderId="7" xfId="0" applyBorder="1">
      <alignment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1" fontId="4" fillId="0" borderId="0" xfId="0" applyNumberFormat="1" applyFont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center" wrapText="1"/>
      <protection locked="0"/>
    </xf>
    <xf numFmtId="1" fontId="5" fillId="0" borderId="0" xfId="0" applyNumberFormat="1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</cellXfs>
  <cellStyles count="2">
    <cellStyle name="Обычный" xfId="0" builtinId="0"/>
    <cellStyle name="Пояснение" xfId="1" builtinId="53" customBuiltin="1"/>
  </cellStyles>
  <dxfs count="84"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fill>
        <patternFill>
          <bgColor rgb="FFFFCC00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name val="Arial"/>
      </font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1"/>
  <sheetViews>
    <sheetView tabSelected="1" zoomScale="80" zoomScaleNormal="80" workbookViewId="0">
      <selection activeCell="D57" sqref="D57:E58"/>
    </sheetView>
  </sheetViews>
  <sheetFormatPr defaultRowHeight="12" x14ac:dyDescent="0.2"/>
  <cols>
    <col min="1" max="1" width="7.7109375" collapsed="1"/>
    <col min="2" max="2" width="80.5703125" collapsed="1"/>
    <col min="3" max="3" width="14.85546875" collapsed="1"/>
    <col min="4" max="5" width="24.7109375" collapsed="1"/>
    <col min="6" max="6" width="19.7109375" collapsed="1"/>
    <col min="7" max="7" width="18.42578125" collapsed="1"/>
    <col min="8" max="8" width="49" collapsed="1"/>
    <col min="9" max="1025" width="13.7109375" collapsed="1"/>
  </cols>
  <sheetData>
    <row r="1" spans="1:13" ht="45.75" customHeight="1" x14ac:dyDescent="0.25">
      <c r="B1" s="1"/>
      <c r="C1" s="2"/>
      <c r="D1" s="1"/>
      <c r="E1" s="69" t="s">
        <v>0</v>
      </c>
      <c r="F1" s="69"/>
      <c r="G1" s="3"/>
    </row>
    <row r="2" spans="1:13" x14ac:dyDescent="0.2">
      <c r="B2" s="1"/>
      <c r="C2" s="1"/>
      <c r="D2" s="1"/>
      <c r="E2" s="1"/>
      <c r="F2" s="4" t="s">
        <v>1</v>
      </c>
      <c r="G2" s="4" t="s">
        <v>1</v>
      </c>
    </row>
    <row r="3" spans="1:13" ht="15.75" x14ac:dyDescent="0.25">
      <c r="B3" s="70"/>
      <c r="C3" s="70"/>
      <c r="D3" s="70"/>
      <c r="E3" s="70"/>
      <c r="F3" s="70"/>
      <c r="G3" s="5"/>
    </row>
    <row r="4" spans="1:13" ht="45.75" customHeight="1" x14ac:dyDescent="0.25">
      <c r="B4" s="71" t="s">
        <v>128</v>
      </c>
      <c r="C4" s="71"/>
      <c r="D4" s="71"/>
      <c r="E4" s="71"/>
      <c r="F4" s="71"/>
      <c r="G4" s="6"/>
      <c r="K4" s="7"/>
    </row>
    <row r="5" spans="1:13" ht="15" customHeight="1" x14ac:dyDescent="0.25">
      <c r="B5" s="72"/>
      <c r="C5" s="72"/>
      <c r="D5" s="72"/>
      <c r="E5" s="72"/>
      <c r="F5" s="72"/>
      <c r="G5" s="8"/>
      <c r="J5" s="66" t="s">
        <v>2</v>
      </c>
      <c r="K5" s="66"/>
      <c r="L5" s="66" t="s">
        <v>3</v>
      </c>
      <c r="M5" s="66"/>
    </row>
    <row r="6" spans="1:13" ht="47.25" x14ac:dyDescent="0.2">
      <c r="A6" s="10" t="s">
        <v>4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10" t="s">
        <v>10</v>
      </c>
      <c r="H6" s="10" t="s">
        <v>11</v>
      </c>
      <c r="J6" s="9" t="s">
        <v>12</v>
      </c>
      <c r="K6" s="9" t="s">
        <v>13</v>
      </c>
      <c r="L6" s="9" t="s">
        <v>12</v>
      </c>
      <c r="M6" s="9" t="s">
        <v>13</v>
      </c>
    </row>
    <row r="7" spans="1:13" ht="18.75" x14ac:dyDescent="0.25">
      <c r="A7" s="11">
        <v>1</v>
      </c>
      <c r="B7" s="12" t="s">
        <v>14</v>
      </c>
      <c r="C7" s="10" t="s">
        <v>15</v>
      </c>
      <c r="D7" s="13">
        <f>D8+D11</f>
        <v>2748</v>
      </c>
      <c r="E7" s="13">
        <f>E8+E11</f>
        <v>2647</v>
      </c>
      <c r="F7" s="14">
        <f>D7-E7</f>
        <v>101</v>
      </c>
      <c r="G7" s="15">
        <f>D7/E7-1</f>
        <v>3.8156403475632761E-2</v>
      </c>
      <c r="H7" s="16"/>
      <c r="J7" s="17"/>
      <c r="K7" s="17"/>
      <c r="L7" s="17"/>
      <c r="M7" s="17"/>
    </row>
    <row r="8" spans="1:13" ht="19.5" x14ac:dyDescent="0.2">
      <c r="A8" s="11" t="s">
        <v>16</v>
      </c>
      <c r="B8" s="18" t="s">
        <v>17</v>
      </c>
      <c r="C8" s="19" t="s">
        <v>15</v>
      </c>
      <c r="D8" s="20">
        <f>D9+D10</f>
        <v>8</v>
      </c>
      <c r="E8" s="20">
        <f>E9+E10</f>
        <v>8</v>
      </c>
      <c r="F8" s="14">
        <f>D8-E8</f>
        <v>0</v>
      </c>
      <c r="G8" s="15">
        <f>D8/E8-1</f>
        <v>0</v>
      </c>
      <c r="H8" s="16"/>
      <c r="J8" s="17"/>
      <c r="K8" s="17"/>
      <c r="L8" s="17"/>
      <c r="M8" s="17"/>
    </row>
    <row r="9" spans="1:13" ht="18.75" x14ac:dyDescent="0.2">
      <c r="A9" s="11" t="s">
        <v>18</v>
      </c>
      <c r="B9" s="21" t="s">
        <v>19</v>
      </c>
      <c r="C9" s="22" t="s">
        <v>15</v>
      </c>
      <c r="D9" s="23">
        <v>8</v>
      </c>
      <c r="E9" s="23">
        <v>8</v>
      </c>
      <c r="F9" s="14">
        <f>D9-E9</f>
        <v>0</v>
      </c>
      <c r="G9" s="15">
        <f>D9/E9-1</f>
        <v>0</v>
      </c>
      <c r="H9" s="16"/>
      <c r="J9" s="17">
        <v>8</v>
      </c>
      <c r="K9" s="17">
        <v>8</v>
      </c>
      <c r="L9" s="17">
        <f>D9-J9</f>
        <v>0</v>
      </c>
      <c r="M9" s="17">
        <f>E9-K9</f>
        <v>0</v>
      </c>
    </row>
    <row r="10" spans="1:13" ht="18.75" x14ac:dyDescent="0.2">
      <c r="A10" s="11" t="s">
        <v>20</v>
      </c>
      <c r="B10" s="21" t="s">
        <v>21</v>
      </c>
      <c r="C10" s="22" t="s">
        <v>15</v>
      </c>
      <c r="D10" s="23">
        <v>0</v>
      </c>
      <c r="E10" s="23">
        <v>0</v>
      </c>
      <c r="F10" s="14">
        <f>D10-E10</f>
        <v>0</v>
      </c>
      <c r="G10" s="15" t="e">
        <f>D10/E10-1</f>
        <v>#DIV/0!</v>
      </c>
      <c r="H10" s="16"/>
      <c r="J10" s="17">
        <v>0</v>
      </c>
      <c r="K10" s="17">
        <v>0</v>
      </c>
      <c r="L10" s="17">
        <f>D10-J10</f>
        <v>0</v>
      </c>
      <c r="M10" s="17">
        <f>E10-K10</f>
        <v>0</v>
      </c>
    </row>
    <row r="11" spans="1:13" ht="17.45" customHeight="1" x14ac:dyDescent="0.2">
      <c r="A11" s="67" t="s">
        <v>22</v>
      </c>
      <c r="B11" s="18" t="s">
        <v>23</v>
      </c>
      <c r="C11" s="19" t="s">
        <v>15</v>
      </c>
      <c r="D11" s="24">
        <f>D14+D15</f>
        <v>2740</v>
      </c>
      <c r="E11" s="24">
        <f>E14+E15</f>
        <v>2639</v>
      </c>
      <c r="F11" s="14">
        <f>D11-E11</f>
        <v>101</v>
      </c>
      <c r="G11" s="15">
        <f>D11/E11-1</f>
        <v>3.8272072754831354E-2</v>
      </c>
      <c r="H11" s="16"/>
      <c r="J11" s="17"/>
      <c r="K11" s="17"/>
      <c r="L11" s="17"/>
      <c r="M11" s="17"/>
    </row>
    <row r="12" spans="1:13" ht="78.75" x14ac:dyDescent="0.2">
      <c r="A12" s="67"/>
      <c r="B12" s="18" t="s">
        <v>24</v>
      </c>
      <c r="C12" s="19" t="s">
        <v>15</v>
      </c>
      <c r="D12" s="24">
        <v>2568</v>
      </c>
      <c r="E12" s="24"/>
      <c r="F12" s="14"/>
      <c r="G12" s="15"/>
      <c r="H12" s="16"/>
      <c r="J12" s="17"/>
      <c r="K12" s="17"/>
      <c r="L12" s="17"/>
      <c r="M12" s="17"/>
    </row>
    <row r="13" spans="1:13" ht="19.5" x14ac:dyDescent="0.2">
      <c r="A13" s="67"/>
      <c r="B13" s="18" t="s">
        <v>25</v>
      </c>
      <c r="C13" s="19" t="s">
        <v>26</v>
      </c>
      <c r="D13" s="25">
        <f>D11/D12*100</f>
        <v>106.69781931464175</v>
      </c>
      <c r="E13" s="24"/>
      <c r="F13" s="14"/>
      <c r="G13" s="15"/>
      <c r="H13" s="16"/>
      <c r="J13" s="17"/>
      <c r="K13" s="17"/>
      <c r="L13" s="17"/>
      <c r="M13" s="17"/>
    </row>
    <row r="14" spans="1:13" ht="18.75" x14ac:dyDescent="0.2">
      <c r="A14" s="11" t="s">
        <v>27</v>
      </c>
      <c r="B14" s="21" t="s">
        <v>19</v>
      </c>
      <c r="C14" s="22" t="s">
        <v>15</v>
      </c>
      <c r="D14" s="23">
        <v>314</v>
      </c>
      <c r="E14" s="23">
        <v>326</v>
      </c>
      <c r="F14" s="14">
        <f t="shared" ref="F14:F26" si="0">D14-E14</f>
        <v>-12</v>
      </c>
      <c r="G14" s="15">
        <f t="shared" ref="G14:G26" si="1">D14/E14-1</f>
        <v>-3.6809815950920255E-2</v>
      </c>
      <c r="H14" s="16" t="s">
        <v>130</v>
      </c>
      <c r="J14" s="17">
        <v>314</v>
      </c>
      <c r="K14" s="17">
        <v>326</v>
      </c>
      <c r="L14" s="17">
        <f>D14-J14</f>
        <v>0</v>
      </c>
      <c r="M14" s="17">
        <f>E14-K14</f>
        <v>0</v>
      </c>
    </row>
    <row r="15" spans="1:13" ht="18.75" x14ac:dyDescent="0.2">
      <c r="A15" s="11" t="s">
        <v>28</v>
      </c>
      <c r="B15" s="21" t="s">
        <v>21</v>
      </c>
      <c r="C15" s="22" t="s">
        <v>15</v>
      </c>
      <c r="D15" s="23">
        <v>2426</v>
      </c>
      <c r="E15" s="23">
        <v>2313</v>
      </c>
      <c r="F15" s="14">
        <f t="shared" si="0"/>
        <v>113</v>
      </c>
      <c r="G15" s="15">
        <f t="shared" si="1"/>
        <v>4.8854301772589759E-2</v>
      </c>
      <c r="H15" s="16"/>
      <c r="J15" s="17">
        <v>2426</v>
      </c>
      <c r="K15" s="17">
        <v>2313</v>
      </c>
      <c r="L15" s="17">
        <f>D15-J15</f>
        <v>0</v>
      </c>
      <c r="M15" s="17">
        <f>E15-K15</f>
        <v>0</v>
      </c>
    </row>
    <row r="16" spans="1:13" ht="47.25" x14ac:dyDescent="0.25">
      <c r="A16" s="11" t="s">
        <v>29</v>
      </c>
      <c r="B16" s="12" t="s">
        <v>30</v>
      </c>
      <c r="C16" s="10" t="s">
        <v>26</v>
      </c>
      <c r="D16" s="26">
        <f>D7/D21*100</f>
        <v>90.993377483443709</v>
      </c>
      <c r="E16" s="26">
        <f>E7/E21*100</f>
        <v>90.681740322028091</v>
      </c>
      <c r="F16" s="14">
        <f t="shared" si="0"/>
        <v>0.31163716141561792</v>
      </c>
      <c r="G16" s="15">
        <f t="shared" si="1"/>
        <v>3.4366032269443902E-3</v>
      </c>
      <c r="H16" s="16"/>
      <c r="J16" s="17"/>
      <c r="K16" s="17"/>
      <c r="L16" s="17"/>
      <c r="M16" s="17"/>
    </row>
    <row r="17" spans="1:13" ht="18.75" x14ac:dyDescent="0.25">
      <c r="A17" s="11" t="s">
        <v>31</v>
      </c>
      <c r="B17" s="27" t="s">
        <v>32</v>
      </c>
      <c r="C17" s="22" t="s">
        <v>26</v>
      </c>
      <c r="D17" s="28">
        <f>D8/D21*100</f>
        <v>0.26490066225165565</v>
      </c>
      <c r="E17" s="28">
        <f>E8/E21*100</f>
        <v>0.27406646111682081</v>
      </c>
      <c r="F17" s="14">
        <f t="shared" si="0"/>
        <v>-9.1657988651651645E-3</v>
      </c>
      <c r="G17" s="15">
        <f t="shared" si="1"/>
        <v>-3.3443708609271372E-2</v>
      </c>
      <c r="H17" s="16" t="s">
        <v>132</v>
      </c>
      <c r="J17" s="17"/>
      <c r="K17" s="17"/>
      <c r="L17" s="17"/>
      <c r="M17" s="17"/>
    </row>
    <row r="18" spans="1:13" ht="18.75" x14ac:dyDescent="0.25">
      <c r="A18" s="11" t="s">
        <v>33</v>
      </c>
      <c r="B18" s="27" t="s">
        <v>34</v>
      </c>
      <c r="C18" s="22" t="s">
        <v>26</v>
      </c>
      <c r="D18" s="28">
        <f>D11/D21*100</f>
        <v>90.728476821192046</v>
      </c>
      <c r="E18" s="28">
        <f>E11/E21*100</f>
        <v>90.407673860911274</v>
      </c>
      <c r="F18" s="14">
        <f t="shared" si="0"/>
        <v>0.32080296028077271</v>
      </c>
      <c r="G18" s="15">
        <f t="shared" si="1"/>
        <v>3.548404096474389E-3</v>
      </c>
      <c r="H18" s="16"/>
      <c r="J18" s="17"/>
      <c r="K18" s="17"/>
      <c r="L18" s="17"/>
      <c r="M18" s="17"/>
    </row>
    <row r="19" spans="1:13" ht="31.5" x14ac:dyDescent="0.25">
      <c r="A19" s="11" t="s">
        <v>35</v>
      </c>
      <c r="B19" s="12" t="s">
        <v>36</v>
      </c>
      <c r="C19" s="10" t="s">
        <v>15</v>
      </c>
      <c r="D19" s="26">
        <f>D7/D40*10000</f>
        <v>430.37697138650924</v>
      </c>
      <c r="E19" s="26">
        <f>E7/E40*10000</f>
        <v>413.88476272379017</v>
      </c>
      <c r="F19" s="14">
        <f t="shared" si="0"/>
        <v>16.492208662719065</v>
      </c>
      <c r="G19" s="15">
        <f t="shared" si="1"/>
        <v>3.9847344353010961E-2</v>
      </c>
      <c r="H19" s="16"/>
      <c r="J19" s="17"/>
      <c r="K19" s="17"/>
      <c r="L19" s="17"/>
      <c r="M19" s="17"/>
    </row>
    <row r="20" spans="1:13" ht="31.5" x14ac:dyDescent="0.25">
      <c r="A20" s="11" t="s">
        <v>37</v>
      </c>
      <c r="B20" s="12" t="s">
        <v>38</v>
      </c>
      <c r="C20" s="10" t="s">
        <v>15</v>
      </c>
      <c r="D20" s="26">
        <f>D7/D40*1000</f>
        <v>43.037697138650927</v>
      </c>
      <c r="E20" s="26">
        <f>E7/E40*1000</f>
        <v>41.388476272379016</v>
      </c>
      <c r="F20" s="14">
        <f t="shared" si="0"/>
        <v>1.6492208662719108</v>
      </c>
      <c r="G20" s="15">
        <f t="shared" si="1"/>
        <v>3.9847344353010961E-2</v>
      </c>
      <c r="H20" s="16"/>
      <c r="J20" s="17"/>
      <c r="K20" s="17"/>
      <c r="L20" s="17"/>
      <c r="M20" s="17"/>
    </row>
    <row r="21" spans="1:13" ht="31.5" x14ac:dyDescent="0.25">
      <c r="A21" s="11" t="s">
        <v>39</v>
      </c>
      <c r="B21" s="12" t="s">
        <v>40</v>
      </c>
      <c r="C21" s="10" t="s">
        <v>15</v>
      </c>
      <c r="D21" s="23">
        <v>3020</v>
      </c>
      <c r="E21" s="23">
        <v>2919</v>
      </c>
      <c r="F21" s="14">
        <f t="shared" si="0"/>
        <v>101</v>
      </c>
      <c r="G21" s="15">
        <f t="shared" si="1"/>
        <v>3.46008907159987E-2</v>
      </c>
      <c r="H21" s="16"/>
      <c r="J21" s="17">
        <v>3020</v>
      </c>
      <c r="K21" s="17">
        <v>2919</v>
      </c>
      <c r="L21" s="17">
        <f>D21-J21</f>
        <v>0</v>
      </c>
      <c r="M21" s="17">
        <f>E21-K21</f>
        <v>0</v>
      </c>
    </row>
    <row r="22" spans="1:13" ht="31.5" x14ac:dyDescent="0.25">
      <c r="A22" s="11" t="s">
        <v>41</v>
      </c>
      <c r="B22" s="29" t="s">
        <v>42</v>
      </c>
      <c r="C22" s="10" t="s">
        <v>43</v>
      </c>
      <c r="D22" s="13">
        <f>D10+D15+D23+D26</f>
        <v>8029</v>
      </c>
      <c r="E22" s="13">
        <f>E10+E15+E23+E26</f>
        <v>7886</v>
      </c>
      <c r="F22" s="14">
        <f t="shared" si="0"/>
        <v>143</v>
      </c>
      <c r="G22" s="15">
        <f t="shared" si="1"/>
        <v>1.8133400963733282E-2</v>
      </c>
      <c r="H22" s="16"/>
      <c r="J22" s="17"/>
      <c r="K22" s="17"/>
      <c r="L22" s="17"/>
      <c r="M22" s="17"/>
    </row>
    <row r="23" spans="1:13" ht="19.5" x14ac:dyDescent="0.2">
      <c r="A23" s="11" t="s">
        <v>44</v>
      </c>
      <c r="B23" s="18" t="s">
        <v>17</v>
      </c>
      <c r="C23" s="19" t="s">
        <v>43</v>
      </c>
      <c r="D23" s="24">
        <f>D24+D25</f>
        <v>984</v>
      </c>
      <c r="E23" s="24">
        <f>E24+E25</f>
        <v>981</v>
      </c>
      <c r="F23" s="14">
        <f t="shared" si="0"/>
        <v>3</v>
      </c>
      <c r="G23" s="15">
        <f t="shared" si="1"/>
        <v>3.0581039755350758E-3</v>
      </c>
      <c r="H23" s="16"/>
      <c r="J23" s="17"/>
      <c r="K23" s="17"/>
      <c r="L23" s="17"/>
      <c r="M23" s="17"/>
    </row>
    <row r="24" spans="1:13" ht="18.75" x14ac:dyDescent="0.2">
      <c r="A24" s="11" t="s">
        <v>45</v>
      </c>
      <c r="B24" s="21" t="s">
        <v>19</v>
      </c>
      <c r="C24" s="22" t="s">
        <v>43</v>
      </c>
      <c r="D24" s="23">
        <v>984</v>
      </c>
      <c r="E24" s="23">
        <v>981</v>
      </c>
      <c r="F24" s="14">
        <f t="shared" si="0"/>
        <v>3</v>
      </c>
      <c r="G24" s="15">
        <f t="shared" si="1"/>
        <v>3.0581039755350758E-3</v>
      </c>
      <c r="H24" s="16"/>
      <c r="J24" s="17">
        <v>984</v>
      </c>
      <c r="K24" s="17">
        <v>981</v>
      </c>
      <c r="L24" s="17">
        <f>D24-J24</f>
        <v>0</v>
      </c>
      <c r="M24" s="17">
        <f>E24-K24</f>
        <v>0</v>
      </c>
    </row>
    <row r="25" spans="1:13" ht="18.75" x14ac:dyDescent="0.2">
      <c r="A25" s="11" t="s">
        <v>46</v>
      </c>
      <c r="B25" s="21" t="s">
        <v>21</v>
      </c>
      <c r="C25" s="22" t="s">
        <v>43</v>
      </c>
      <c r="D25" s="23">
        <v>0</v>
      </c>
      <c r="E25" s="23">
        <v>0</v>
      </c>
      <c r="F25" s="14">
        <f t="shared" si="0"/>
        <v>0</v>
      </c>
      <c r="G25" s="15" t="e">
        <f t="shared" si="1"/>
        <v>#DIV/0!</v>
      </c>
      <c r="H25" s="16"/>
      <c r="J25" s="17">
        <v>0</v>
      </c>
      <c r="K25" s="17">
        <v>0</v>
      </c>
      <c r="L25" s="17">
        <f>D25-J25</f>
        <v>0</v>
      </c>
      <c r="M25" s="17">
        <f>E25-K25</f>
        <v>0</v>
      </c>
    </row>
    <row r="26" spans="1:13" ht="17.45" customHeight="1" x14ac:dyDescent="0.2">
      <c r="A26" s="67" t="s">
        <v>47</v>
      </c>
      <c r="B26" s="18" t="s">
        <v>23</v>
      </c>
      <c r="C26" s="19" t="s">
        <v>43</v>
      </c>
      <c r="D26" s="24">
        <f>D29+D30</f>
        <v>4619</v>
      </c>
      <c r="E26" s="24">
        <f>E29+E30</f>
        <v>4592</v>
      </c>
      <c r="F26" s="14">
        <f t="shared" si="0"/>
        <v>27</v>
      </c>
      <c r="G26" s="15">
        <f t="shared" si="1"/>
        <v>5.8797909407666271E-3</v>
      </c>
      <c r="H26" s="16"/>
      <c r="J26" s="17"/>
      <c r="K26" s="17"/>
      <c r="L26" s="17"/>
      <c r="M26" s="17"/>
    </row>
    <row r="27" spans="1:13" ht="63" x14ac:dyDescent="0.2">
      <c r="A27" s="67"/>
      <c r="B27" s="30" t="s">
        <v>24</v>
      </c>
      <c r="C27" s="22" t="s">
        <v>43</v>
      </c>
      <c r="D27" s="23">
        <v>4600</v>
      </c>
      <c r="E27" s="23"/>
      <c r="F27" s="14"/>
      <c r="G27" s="15"/>
      <c r="H27" s="16"/>
      <c r="J27" s="17"/>
      <c r="K27" s="17"/>
      <c r="L27" s="17"/>
      <c r="M27" s="17"/>
    </row>
    <row r="28" spans="1:13" ht="18.75" x14ac:dyDescent="0.2">
      <c r="A28" s="67"/>
      <c r="B28" s="30" t="s">
        <v>25</v>
      </c>
      <c r="C28" s="22" t="s">
        <v>26</v>
      </c>
      <c r="D28" s="31">
        <f>D26/D27*100</f>
        <v>100.41304347826087</v>
      </c>
      <c r="E28" s="23"/>
      <c r="F28" s="14"/>
      <c r="G28" s="15"/>
      <c r="H28" s="16"/>
      <c r="J28" s="17"/>
      <c r="K28" s="17"/>
      <c r="L28" s="17"/>
      <c r="M28" s="17"/>
    </row>
    <row r="29" spans="1:13" ht="18.75" x14ac:dyDescent="0.2">
      <c r="A29" s="11" t="s">
        <v>48</v>
      </c>
      <c r="B29" s="21" t="s">
        <v>19</v>
      </c>
      <c r="C29" s="22" t="s">
        <v>43</v>
      </c>
      <c r="D29" s="23">
        <v>2470</v>
      </c>
      <c r="E29" s="23">
        <v>2468</v>
      </c>
      <c r="F29" s="14">
        <f t="shared" ref="F29:F62" si="2">D29-E29</f>
        <v>2</v>
      </c>
      <c r="G29" s="15">
        <f t="shared" ref="G29:G62" si="3">D29/E29-1</f>
        <v>8.103727714747766E-4</v>
      </c>
      <c r="H29" s="16"/>
      <c r="J29" s="17">
        <v>2470</v>
      </c>
      <c r="K29" s="17">
        <v>2468</v>
      </c>
      <c r="L29" s="17">
        <f>D29-J29</f>
        <v>0</v>
      </c>
      <c r="M29" s="17">
        <f>E29-K29</f>
        <v>0</v>
      </c>
    </row>
    <row r="30" spans="1:13" ht="18.75" x14ac:dyDescent="0.2">
      <c r="A30" s="11" t="s">
        <v>49</v>
      </c>
      <c r="B30" s="21" t="s">
        <v>21</v>
      </c>
      <c r="C30" s="22" t="s">
        <v>43</v>
      </c>
      <c r="D30" s="23">
        <v>2149</v>
      </c>
      <c r="E30" s="23">
        <v>2124</v>
      </c>
      <c r="F30" s="14">
        <f t="shared" si="2"/>
        <v>25</v>
      </c>
      <c r="G30" s="15">
        <f t="shared" si="3"/>
        <v>1.1770244821092346E-2</v>
      </c>
      <c r="H30" s="16"/>
      <c r="J30" s="17">
        <v>2149</v>
      </c>
      <c r="K30" s="17">
        <v>2124</v>
      </c>
      <c r="L30" s="17">
        <f>D30-J30</f>
        <v>0</v>
      </c>
      <c r="M30" s="17">
        <f>E30-K30</f>
        <v>0</v>
      </c>
    </row>
    <row r="31" spans="1:13" ht="47.25" x14ac:dyDescent="0.25">
      <c r="A31" s="11" t="s">
        <v>50</v>
      </c>
      <c r="B31" s="12" t="s">
        <v>51</v>
      </c>
      <c r="C31" s="10" t="s">
        <v>26</v>
      </c>
      <c r="D31" s="26">
        <f>D22/D34*100</f>
        <v>35.188675110663105</v>
      </c>
      <c r="E31" s="26">
        <f>E22/E34*100</f>
        <v>34.542268944371443</v>
      </c>
      <c r="F31" s="14">
        <f t="shared" si="2"/>
        <v>0.64640616629166203</v>
      </c>
      <c r="G31" s="15">
        <f t="shared" si="3"/>
        <v>1.8713483104791484E-2</v>
      </c>
      <c r="H31" s="16"/>
      <c r="J31" s="17"/>
      <c r="K31" s="17"/>
      <c r="L31" s="17"/>
      <c r="M31" s="17"/>
    </row>
    <row r="32" spans="1:13" ht="31.5" x14ac:dyDescent="0.25">
      <c r="A32" s="11" t="s">
        <v>52</v>
      </c>
      <c r="B32" s="27" t="s">
        <v>53</v>
      </c>
      <c r="C32" s="22" t="s">
        <v>26</v>
      </c>
      <c r="D32" s="28">
        <f>(D23+D10)/D34*100</f>
        <v>4.3125739580137612</v>
      </c>
      <c r="E32" s="28">
        <f>(E23+E10)/E34*100</f>
        <v>4.2969776609724049</v>
      </c>
      <c r="F32" s="14">
        <f t="shared" si="2"/>
        <v>1.5596297041356344E-2</v>
      </c>
      <c r="G32" s="15">
        <f t="shared" si="3"/>
        <v>3.6295969567192721E-3</v>
      </c>
      <c r="H32" s="16"/>
      <c r="J32" s="17"/>
      <c r="K32" s="17"/>
      <c r="L32" s="17"/>
      <c r="M32" s="17"/>
    </row>
    <row r="33" spans="1:13" ht="18.75" x14ac:dyDescent="0.25">
      <c r="A33" s="11" t="s">
        <v>54</v>
      </c>
      <c r="B33" s="27" t="s">
        <v>55</v>
      </c>
      <c r="C33" s="22" t="s">
        <v>26</v>
      </c>
      <c r="D33" s="28">
        <f>(D15+D26)/D34*100</f>
        <v>30.876101152649337</v>
      </c>
      <c r="E33" s="28">
        <f>(E15+E26)/E34*100</f>
        <v>30.245291283399034</v>
      </c>
      <c r="F33" s="14">
        <f t="shared" si="2"/>
        <v>0.63080986925030302</v>
      </c>
      <c r="G33" s="15">
        <f t="shared" si="3"/>
        <v>2.0856465336690055E-2</v>
      </c>
      <c r="H33" s="16"/>
      <c r="J33" s="17"/>
      <c r="K33" s="17"/>
      <c r="L33" s="17"/>
      <c r="M33" s="17"/>
    </row>
    <row r="34" spans="1:13" ht="31.5" x14ac:dyDescent="0.2">
      <c r="A34" s="11" t="s">
        <v>56</v>
      </c>
      <c r="B34" s="32" t="s">
        <v>57</v>
      </c>
      <c r="C34" s="10" t="s">
        <v>43</v>
      </c>
      <c r="D34" s="23">
        <v>22817</v>
      </c>
      <c r="E34" s="23">
        <v>22830</v>
      </c>
      <c r="F34" s="14">
        <f t="shared" si="2"/>
        <v>-13</v>
      </c>
      <c r="G34" s="15">
        <f t="shared" si="3"/>
        <v>-5.6942619360489388E-4</v>
      </c>
      <c r="H34" s="16" t="s">
        <v>130</v>
      </c>
      <c r="J34" s="17">
        <v>22817</v>
      </c>
      <c r="K34" s="17">
        <v>22830</v>
      </c>
      <c r="L34" s="17">
        <f>D34-J34</f>
        <v>0</v>
      </c>
      <c r="M34" s="17">
        <f>E34-K34</f>
        <v>0</v>
      </c>
    </row>
    <row r="35" spans="1:13" ht="63" x14ac:dyDescent="0.2">
      <c r="A35" s="11" t="s">
        <v>58</v>
      </c>
      <c r="B35" s="32" t="s">
        <v>59</v>
      </c>
      <c r="C35" s="10" t="s">
        <v>26</v>
      </c>
      <c r="D35" s="14">
        <f>(D37+D38)/D39*100</f>
        <v>26.775193798449614</v>
      </c>
      <c r="E35" s="14">
        <f>(E37+E38)/E39*100</f>
        <v>25.681310498883096</v>
      </c>
      <c r="F35" s="14">
        <f t="shared" si="2"/>
        <v>1.0938832995665173</v>
      </c>
      <c r="G35" s="15">
        <f t="shared" si="3"/>
        <v>4.2594528017333433E-2</v>
      </c>
      <c r="H35" s="16"/>
      <c r="J35" s="17"/>
      <c r="K35" s="17"/>
      <c r="L35" s="17"/>
      <c r="M35" s="17"/>
    </row>
    <row r="36" spans="1:13" ht="63" x14ac:dyDescent="0.2">
      <c r="A36" s="11" t="s">
        <v>60</v>
      </c>
      <c r="B36" s="32" t="s">
        <v>61</v>
      </c>
      <c r="C36" s="10" t="s">
        <v>26</v>
      </c>
      <c r="D36" s="14">
        <f>D38/D39*100</f>
        <v>19.147286821705425</v>
      </c>
      <c r="E36" s="14">
        <f>E38/E39*100</f>
        <v>18.376768428890543</v>
      </c>
      <c r="F36" s="14">
        <f t="shared" si="2"/>
        <v>0.77051839281488199</v>
      </c>
      <c r="G36" s="15">
        <f t="shared" si="3"/>
        <v>4.1928938474488975E-2</v>
      </c>
      <c r="H36" s="16"/>
      <c r="J36" s="17"/>
      <c r="K36" s="17"/>
      <c r="L36" s="17"/>
      <c r="M36" s="17"/>
    </row>
    <row r="37" spans="1:13" ht="31.5" x14ac:dyDescent="0.2">
      <c r="A37" s="11" t="s">
        <v>62</v>
      </c>
      <c r="B37" s="32" t="s">
        <v>63</v>
      </c>
      <c r="C37" s="22" t="s">
        <v>43</v>
      </c>
      <c r="D37" s="23">
        <v>984</v>
      </c>
      <c r="E37" s="23">
        <v>981</v>
      </c>
      <c r="F37" s="14">
        <f t="shared" si="2"/>
        <v>3</v>
      </c>
      <c r="G37" s="15">
        <f t="shared" si="3"/>
        <v>3.0581039755350758E-3</v>
      </c>
      <c r="H37" s="16"/>
      <c r="J37" s="17">
        <v>984</v>
      </c>
      <c r="K37" s="17">
        <v>981</v>
      </c>
      <c r="L37" s="17">
        <f t="shared" ref="L37:M40" si="4">D37-J37</f>
        <v>0</v>
      </c>
      <c r="M37" s="17">
        <f t="shared" si="4"/>
        <v>0</v>
      </c>
    </row>
    <row r="38" spans="1:13" ht="31.5" x14ac:dyDescent="0.2">
      <c r="A38" s="11" t="s">
        <v>64</v>
      </c>
      <c r="B38" s="32" t="s">
        <v>65</v>
      </c>
      <c r="C38" s="22" t="s">
        <v>43</v>
      </c>
      <c r="D38" s="23">
        <v>2470</v>
      </c>
      <c r="E38" s="23">
        <v>2468</v>
      </c>
      <c r="F38" s="14">
        <f t="shared" si="2"/>
        <v>2</v>
      </c>
      <c r="G38" s="15">
        <f t="shared" si="3"/>
        <v>8.103727714747766E-4</v>
      </c>
      <c r="H38" s="16"/>
      <c r="J38" s="17">
        <v>2470</v>
      </c>
      <c r="K38" s="17">
        <v>2468</v>
      </c>
      <c r="L38" s="17">
        <f t="shared" si="4"/>
        <v>0</v>
      </c>
      <c r="M38" s="17">
        <f t="shared" si="4"/>
        <v>0</v>
      </c>
    </row>
    <row r="39" spans="1:13" ht="31.5" x14ac:dyDescent="0.2">
      <c r="A39" s="11" t="s">
        <v>66</v>
      </c>
      <c r="B39" s="32" t="s">
        <v>67</v>
      </c>
      <c r="C39" s="22" t="s">
        <v>43</v>
      </c>
      <c r="D39" s="23">
        <v>12900</v>
      </c>
      <c r="E39" s="23">
        <v>13430</v>
      </c>
      <c r="F39" s="14">
        <f t="shared" si="2"/>
        <v>-530</v>
      </c>
      <c r="G39" s="15">
        <f t="shared" si="3"/>
        <v>-3.946388682055102E-2</v>
      </c>
      <c r="H39" s="16" t="s">
        <v>130</v>
      </c>
      <c r="J39" s="17">
        <v>12900</v>
      </c>
      <c r="K39" s="17">
        <v>13430</v>
      </c>
      <c r="L39" s="17">
        <f t="shared" si="4"/>
        <v>0</v>
      </c>
      <c r="M39" s="17">
        <f t="shared" si="4"/>
        <v>0</v>
      </c>
    </row>
    <row r="40" spans="1:13" ht="31.5" x14ac:dyDescent="0.2">
      <c r="A40" s="11" t="s">
        <v>68</v>
      </c>
      <c r="B40" s="32" t="s">
        <v>69</v>
      </c>
      <c r="C40" s="10" t="s">
        <v>43</v>
      </c>
      <c r="D40" s="23">
        <v>63851</v>
      </c>
      <c r="E40" s="23">
        <v>63955</v>
      </c>
      <c r="F40" s="14">
        <f t="shared" si="2"/>
        <v>-104</v>
      </c>
      <c r="G40" s="15">
        <f t="shared" si="3"/>
        <v>-1.6261433820655702E-3</v>
      </c>
      <c r="H40" s="16" t="s">
        <v>130</v>
      </c>
      <c r="J40" s="17">
        <v>63851</v>
      </c>
      <c r="K40" s="17">
        <v>63955</v>
      </c>
      <c r="L40" s="17">
        <f t="shared" si="4"/>
        <v>0</v>
      </c>
      <c r="M40" s="17">
        <f t="shared" si="4"/>
        <v>0</v>
      </c>
    </row>
    <row r="41" spans="1:13" ht="18.75" x14ac:dyDescent="0.25">
      <c r="A41" s="11" t="s">
        <v>70</v>
      </c>
      <c r="B41" s="12" t="s">
        <v>71</v>
      </c>
      <c r="C41" s="10" t="s">
        <v>72</v>
      </c>
      <c r="D41" s="14">
        <f>D42+D45</f>
        <v>7744.2</v>
      </c>
      <c r="E41" s="14">
        <f>E42+E45</f>
        <v>7342.5</v>
      </c>
      <c r="F41" s="14">
        <f t="shared" si="2"/>
        <v>401.69999999999982</v>
      </c>
      <c r="G41" s="15">
        <f t="shared" si="3"/>
        <v>5.4708886618998864E-2</v>
      </c>
      <c r="H41" s="16"/>
      <c r="J41" s="17"/>
      <c r="K41" s="17"/>
      <c r="L41" s="17"/>
      <c r="M41" s="17"/>
    </row>
    <row r="42" spans="1:13" ht="19.5" x14ac:dyDescent="0.2">
      <c r="A42" s="11" t="s">
        <v>73</v>
      </c>
      <c r="B42" s="18" t="s">
        <v>17</v>
      </c>
      <c r="C42" s="19" t="s">
        <v>72</v>
      </c>
      <c r="D42" s="25">
        <f>D43+D44</f>
        <v>2297.8000000000002</v>
      </c>
      <c r="E42" s="25">
        <f>E43+E44</f>
        <v>2178</v>
      </c>
      <c r="F42" s="14">
        <f t="shared" si="2"/>
        <v>119.80000000000018</v>
      </c>
      <c r="G42" s="15">
        <f t="shared" si="3"/>
        <v>5.5004591368227773E-2</v>
      </c>
      <c r="H42" s="16"/>
      <c r="J42" s="17"/>
      <c r="K42" s="17"/>
      <c r="L42" s="17"/>
      <c r="M42" s="17"/>
    </row>
    <row r="43" spans="1:13" ht="18.75" x14ac:dyDescent="0.3">
      <c r="A43" s="11" t="s">
        <v>74</v>
      </c>
      <c r="B43" s="21" t="s">
        <v>19</v>
      </c>
      <c r="C43" s="22" t="s">
        <v>72</v>
      </c>
      <c r="D43" s="33">
        <v>2297.8000000000002</v>
      </c>
      <c r="E43" s="33">
        <v>2178</v>
      </c>
      <c r="F43" s="14">
        <f t="shared" si="2"/>
        <v>119.80000000000018</v>
      </c>
      <c r="G43" s="15">
        <f t="shared" si="3"/>
        <v>5.5004591368227773E-2</v>
      </c>
      <c r="H43" s="16"/>
      <c r="J43" s="17">
        <v>2297.8000000000002</v>
      </c>
      <c r="K43" s="17">
        <v>2178</v>
      </c>
      <c r="L43" s="17">
        <f>D43-J43</f>
        <v>0</v>
      </c>
      <c r="M43" s="17">
        <f>E43-K43</f>
        <v>0</v>
      </c>
    </row>
    <row r="44" spans="1:13" ht="18.75" x14ac:dyDescent="0.2">
      <c r="A44" s="11" t="s">
        <v>75</v>
      </c>
      <c r="B44" s="21" t="s">
        <v>21</v>
      </c>
      <c r="C44" s="22" t="s">
        <v>72</v>
      </c>
      <c r="D44" s="34">
        <v>0</v>
      </c>
      <c r="E44" s="34">
        <v>0</v>
      </c>
      <c r="F44" s="14">
        <f t="shared" si="2"/>
        <v>0</v>
      </c>
      <c r="G44" s="15" t="e">
        <f t="shared" si="3"/>
        <v>#DIV/0!</v>
      </c>
      <c r="H44" s="16"/>
      <c r="J44" s="17">
        <v>0</v>
      </c>
      <c r="K44" s="17">
        <v>0</v>
      </c>
      <c r="L44" s="17">
        <f>D44-J44</f>
        <v>0</v>
      </c>
      <c r="M44" s="17">
        <f>E44-K44</f>
        <v>0</v>
      </c>
    </row>
    <row r="45" spans="1:13" ht="19.5" x14ac:dyDescent="0.2">
      <c r="A45" s="11" t="s">
        <v>76</v>
      </c>
      <c r="B45" s="18" t="s">
        <v>23</v>
      </c>
      <c r="C45" s="19" t="s">
        <v>72</v>
      </c>
      <c r="D45" s="25">
        <f>D46+D47</f>
        <v>5446.4</v>
      </c>
      <c r="E45" s="25">
        <f>E46+E47</f>
        <v>5164.5</v>
      </c>
      <c r="F45" s="14">
        <f t="shared" si="2"/>
        <v>281.89999999999964</v>
      </c>
      <c r="G45" s="15">
        <f t="shared" si="3"/>
        <v>5.458418046277469E-2</v>
      </c>
      <c r="H45" s="16"/>
      <c r="J45" s="17"/>
      <c r="K45" s="17"/>
      <c r="L45" s="17"/>
      <c r="M45" s="17"/>
    </row>
    <row r="46" spans="1:13" ht="18.75" x14ac:dyDescent="0.2">
      <c r="A46" s="11" t="s">
        <v>77</v>
      </c>
      <c r="B46" s="21" t="s">
        <v>19</v>
      </c>
      <c r="C46" s="22" t="s">
        <v>72</v>
      </c>
      <c r="D46" s="23">
        <v>3788.4</v>
      </c>
      <c r="E46" s="23">
        <v>3592.3</v>
      </c>
      <c r="F46" s="14">
        <f t="shared" si="2"/>
        <v>196.09999999999991</v>
      </c>
      <c r="G46" s="15">
        <f t="shared" si="3"/>
        <v>5.4588981989254659E-2</v>
      </c>
      <c r="H46" s="16"/>
      <c r="J46" s="17">
        <v>3788.4</v>
      </c>
      <c r="K46" s="17">
        <v>3592.3</v>
      </c>
      <c r="L46" s="17">
        <f>D46-J46</f>
        <v>0</v>
      </c>
      <c r="M46" s="17">
        <f>E46-K46</f>
        <v>0</v>
      </c>
    </row>
    <row r="47" spans="1:13" ht="18.75" x14ac:dyDescent="0.2">
      <c r="A47" s="11" t="s">
        <v>78</v>
      </c>
      <c r="B47" s="21" t="s">
        <v>21</v>
      </c>
      <c r="C47" s="22" t="s">
        <v>72</v>
      </c>
      <c r="D47" s="23">
        <v>1658</v>
      </c>
      <c r="E47" s="23">
        <v>1572.2</v>
      </c>
      <c r="F47" s="14">
        <f t="shared" si="2"/>
        <v>85.799999999999955</v>
      </c>
      <c r="G47" s="15">
        <f t="shared" si="3"/>
        <v>5.4573209515328847E-2</v>
      </c>
      <c r="H47" s="16"/>
      <c r="J47" s="17">
        <v>1658</v>
      </c>
      <c r="K47" s="17">
        <v>1572.2</v>
      </c>
      <c r="L47" s="17">
        <f>D47-J47</f>
        <v>0</v>
      </c>
      <c r="M47" s="17">
        <f>E47-K47</f>
        <v>0</v>
      </c>
    </row>
    <row r="48" spans="1:13" ht="47.25" x14ac:dyDescent="0.25">
      <c r="A48" s="11" t="s">
        <v>79</v>
      </c>
      <c r="B48" s="12" t="s">
        <v>80</v>
      </c>
      <c r="C48" s="10" t="s">
        <v>26</v>
      </c>
      <c r="D48" s="26">
        <f>D41/D51*100</f>
        <v>47.521216472450803</v>
      </c>
      <c r="E48" s="26">
        <f>E41/E51*100</f>
        <v>47.521196039091322</v>
      </c>
      <c r="F48" s="14">
        <f t="shared" si="2"/>
        <v>2.0433359480875879E-5</v>
      </c>
      <c r="G48" s="15">
        <f t="shared" si="3"/>
        <v>4.2998411631245403E-7</v>
      </c>
      <c r="H48" s="16"/>
      <c r="J48" s="17"/>
      <c r="K48" s="17"/>
      <c r="L48" s="17"/>
      <c r="M48" s="17"/>
    </row>
    <row r="49" spans="1:13" ht="18.75" x14ac:dyDescent="0.25">
      <c r="A49" s="11" t="s">
        <v>81</v>
      </c>
      <c r="B49" s="27" t="s">
        <v>82</v>
      </c>
      <c r="C49" s="22" t="s">
        <v>26</v>
      </c>
      <c r="D49" s="28">
        <f>D42/D51*100</f>
        <v>14.100133159060649</v>
      </c>
      <c r="E49" s="28">
        <f>E42/E51*100</f>
        <v>14.096175004854056</v>
      </c>
      <c r="F49" s="14">
        <f t="shared" si="2"/>
        <v>3.9581542065931785E-3</v>
      </c>
      <c r="G49" s="15">
        <f t="shared" si="3"/>
        <v>2.8079632987187964E-4</v>
      </c>
      <c r="H49" s="16"/>
      <c r="J49" s="17"/>
      <c r="K49" s="17"/>
      <c r="L49" s="17"/>
      <c r="M49" s="17"/>
    </row>
    <row r="50" spans="1:13" ht="18.75" x14ac:dyDescent="0.25">
      <c r="A50" s="11" t="s">
        <v>83</v>
      </c>
      <c r="B50" s="27" t="s">
        <v>84</v>
      </c>
      <c r="C50" s="22" t="s">
        <v>26</v>
      </c>
      <c r="D50" s="28">
        <f>D45/D51*100</f>
        <v>33.421083313390156</v>
      </c>
      <c r="E50" s="28">
        <f>E45/E51*100</f>
        <v>33.425021034237268</v>
      </c>
      <c r="F50" s="14">
        <f t="shared" si="2"/>
        <v>-3.9377208471123026E-3</v>
      </c>
      <c r="G50" s="15">
        <f t="shared" si="3"/>
        <v>-1.1780758022794657E-4</v>
      </c>
      <c r="H50" s="16" t="s">
        <v>132</v>
      </c>
      <c r="J50" s="17"/>
      <c r="K50" s="17"/>
      <c r="L50" s="17"/>
      <c r="M50" s="17"/>
    </row>
    <row r="51" spans="1:13" ht="31.5" x14ac:dyDescent="0.2">
      <c r="A51" s="11" t="s">
        <v>85</v>
      </c>
      <c r="B51" s="32" t="s">
        <v>86</v>
      </c>
      <c r="C51" s="10" t="s">
        <v>72</v>
      </c>
      <c r="D51" s="23">
        <v>16296.3</v>
      </c>
      <c r="E51" s="23">
        <v>15451</v>
      </c>
      <c r="F51" s="14">
        <f t="shared" si="2"/>
        <v>845.29999999999927</v>
      </c>
      <c r="G51" s="15">
        <f t="shared" si="3"/>
        <v>5.4708433111125387E-2</v>
      </c>
      <c r="H51" s="16"/>
      <c r="J51" s="17">
        <v>16296.3</v>
      </c>
      <c r="K51" s="17">
        <v>15451</v>
      </c>
      <c r="L51" s="17">
        <f>D51-J51</f>
        <v>0</v>
      </c>
      <c r="M51" s="17">
        <f>E51-K51</f>
        <v>0</v>
      </c>
    </row>
    <row r="52" spans="1:13" ht="31.5" x14ac:dyDescent="0.25">
      <c r="A52" s="11" t="s">
        <v>87</v>
      </c>
      <c r="B52" s="12" t="s">
        <v>88</v>
      </c>
      <c r="C52" s="10" t="s">
        <v>72</v>
      </c>
      <c r="D52" s="14">
        <f>D53+D56</f>
        <v>207.7</v>
      </c>
      <c r="E52" s="14">
        <f>E53+E56</f>
        <v>204.89999999999998</v>
      </c>
      <c r="F52" s="14">
        <f t="shared" si="2"/>
        <v>2.8000000000000114</v>
      </c>
      <c r="G52" s="15">
        <f t="shared" si="3"/>
        <v>1.366520253782344E-2</v>
      </c>
      <c r="H52" s="16"/>
      <c r="J52" s="17"/>
      <c r="K52" s="17"/>
      <c r="L52" s="17"/>
      <c r="M52" s="17"/>
    </row>
    <row r="53" spans="1:13" ht="19.5" x14ac:dyDescent="0.2">
      <c r="A53" s="11" t="s">
        <v>89</v>
      </c>
      <c r="B53" s="18" t="s">
        <v>17</v>
      </c>
      <c r="C53" s="19" t="s">
        <v>72</v>
      </c>
      <c r="D53" s="25">
        <f>D54+D55</f>
        <v>98.7</v>
      </c>
      <c r="E53" s="25">
        <f>E54+E55</f>
        <v>97.6</v>
      </c>
      <c r="F53" s="14">
        <f t="shared" si="2"/>
        <v>1.1000000000000085</v>
      </c>
      <c r="G53" s="15">
        <f t="shared" si="3"/>
        <v>1.1270491803278881E-2</v>
      </c>
      <c r="H53" s="16"/>
      <c r="J53" s="17"/>
      <c r="K53" s="17"/>
      <c r="L53" s="17"/>
      <c r="M53" s="17"/>
    </row>
    <row r="54" spans="1:13" ht="18.75" x14ac:dyDescent="0.2">
      <c r="A54" s="11" t="s">
        <v>90</v>
      </c>
      <c r="B54" s="21" t="s">
        <v>19</v>
      </c>
      <c r="C54" s="22" t="s">
        <v>72</v>
      </c>
      <c r="D54" s="23">
        <v>98.7</v>
      </c>
      <c r="E54" s="23">
        <v>97.6</v>
      </c>
      <c r="F54" s="14">
        <f t="shared" si="2"/>
        <v>1.1000000000000085</v>
      </c>
      <c r="G54" s="15">
        <f t="shared" si="3"/>
        <v>1.1270491803278881E-2</v>
      </c>
      <c r="H54" s="16"/>
      <c r="J54" s="17">
        <v>98.7</v>
      </c>
      <c r="K54" s="17">
        <v>97.6</v>
      </c>
      <c r="L54" s="17">
        <f>D54-J54</f>
        <v>0</v>
      </c>
      <c r="M54" s="17">
        <f>E54-K54</f>
        <v>0</v>
      </c>
    </row>
    <row r="55" spans="1:13" ht="18.75" x14ac:dyDescent="0.2">
      <c r="A55" s="11" t="s">
        <v>91</v>
      </c>
      <c r="B55" s="21" t="s">
        <v>21</v>
      </c>
      <c r="C55" s="22" t="s">
        <v>72</v>
      </c>
      <c r="D55" s="23">
        <v>0</v>
      </c>
      <c r="E55" s="23">
        <v>0</v>
      </c>
      <c r="F55" s="14">
        <f t="shared" si="2"/>
        <v>0</v>
      </c>
      <c r="G55" s="15" t="e">
        <f t="shared" si="3"/>
        <v>#DIV/0!</v>
      </c>
      <c r="H55" s="16"/>
      <c r="J55" s="17">
        <v>0</v>
      </c>
      <c r="K55" s="17">
        <v>0</v>
      </c>
      <c r="L55" s="17">
        <f>D55-J55</f>
        <v>0</v>
      </c>
      <c r="M55" s="17">
        <f>E55-K55</f>
        <v>0</v>
      </c>
    </row>
    <row r="56" spans="1:13" ht="19.5" x14ac:dyDescent="0.2">
      <c r="A56" s="11" t="s">
        <v>92</v>
      </c>
      <c r="B56" s="18" t="s">
        <v>23</v>
      </c>
      <c r="C56" s="19" t="s">
        <v>72</v>
      </c>
      <c r="D56" s="25">
        <f>D57+D58</f>
        <v>109</v>
      </c>
      <c r="E56" s="25">
        <f>E57+E58</f>
        <v>107.3</v>
      </c>
      <c r="F56" s="14">
        <f t="shared" si="2"/>
        <v>1.7000000000000028</v>
      </c>
      <c r="G56" s="15">
        <f t="shared" si="3"/>
        <v>1.5843429636533068E-2</v>
      </c>
      <c r="H56" s="16"/>
      <c r="J56" s="17"/>
      <c r="K56" s="17"/>
      <c r="L56" s="17"/>
      <c r="M56" s="17"/>
    </row>
    <row r="57" spans="1:13" ht="18.75" x14ac:dyDescent="0.2">
      <c r="A57" s="11" t="s">
        <v>93</v>
      </c>
      <c r="B57" s="21" t="s">
        <v>19</v>
      </c>
      <c r="C57" s="22" t="s">
        <v>72</v>
      </c>
      <c r="D57" s="23">
        <v>97.8</v>
      </c>
      <c r="E57" s="23">
        <v>96.3</v>
      </c>
      <c r="F57" s="14">
        <f t="shared" si="2"/>
        <v>1.5</v>
      </c>
      <c r="G57" s="15">
        <f t="shared" si="3"/>
        <v>1.5576323987538832E-2</v>
      </c>
      <c r="H57" s="16"/>
      <c r="J57" s="17">
        <v>97.8</v>
      </c>
      <c r="K57" s="17">
        <v>96.3</v>
      </c>
      <c r="L57" s="17">
        <f>D57-J57</f>
        <v>0</v>
      </c>
      <c r="M57" s="17">
        <f>E57-K57</f>
        <v>0</v>
      </c>
    </row>
    <row r="58" spans="1:13" ht="18.75" x14ac:dyDescent="0.2">
      <c r="A58" s="11" t="s">
        <v>94</v>
      </c>
      <c r="B58" s="21" t="s">
        <v>21</v>
      </c>
      <c r="C58" s="22" t="s">
        <v>72</v>
      </c>
      <c r="D58" s="23">
        <v>11.2</v>
      </c>
      <c r="E58" s="23">
        <v>11</v>
      </c>
      <c r="F58" s="14">
        <f t="shared" si="2"/>
        <v>0.19999999999999929</v>
      </c>
      <c r="G58" s="15">
        <f t="shared" si="3"/>
        <v>1.8181818181818077E-2</v>
      </c>
      <c r="H58" s="16"/>
      <c r="J58" s="17">
        <v>11.2</v>
      </c>
      <c r="K58" s="17">
        <v>11</v>
      </c>
      <c r="L58" s="17">
        <f>D58-J58</f>
        <v>0</v>
      </c>
      <c r="M58" s="17">
        <f>E58-K58</f>
        <v>0</v>
      </c>
    </row>
    <row r="59" spans="1:13" ht="31.5" x14ac:dyDescent="0.25">
      <c r="A59" s="11" t="s">
        <v>95</v>
      </c>
      <c r="B59" s="35" t="s">
        <v>96</v>
      </c>
      <c r="C59" s="36" t="s">
        <v>97</v>
      </c>
      <c r="D59" s="37">
        <v>542639887.99000001</v>
      </c>
      <c r="E59" s="38">
        <v>518360965.55000001</v>
      </c>
      <c r="F59" s="14">
        <f t="shared" si="2"/>
        <v>24278922.439999998</v>
      </c>
      <c r="G59" s="15">
        <f t="shared" si="3"/>
        <v>4.6837867921322385E-2</v>
      </c>
      <c r="H59" s="16"/>
      <c r="J59" s="17" t="s">
        <v>129</v>
      </c>
      <c r="K59" s="17" t="s">
        <v>129</v>
      </c>
      <c r="L59" s="17"/>
      <c r="M59" s="17"/>
    </row>
    <row r="60" spans="1:13" ht="63" x14ac:dyDescent="0.25">
      <c r="A60" s="11" t="s">
        <v>98</v>
      </c>
      <c r="B60" s="39" t="s">
        <v>99</v>
      </c>
      <c r="C60" s="36" t="s">
        <v>97</v>
      </c>
      <c r="D60" s="14">
        <f>D61+D62</f>
        <v>715304.4</v>
      </c>
      <c r="E60" s="13">
        <f>E61+E62</f>
        <v>1771774.16</v>
      </c>
      <c r="F60" s="14">
        <f t="shared" si="2"/>
        <v>-1056469.7599999998</v>
      </c>
      <c r="G60" s="15">
        <f t="shared" si="3"/>
        <v>-0.59627789130867548</v>
      </c>
      <c r="H60" s="16" t="s">
        <v>132</v>
      </c>
      <c r="J60" s="17"/>
      <c r="K60" s="17"/>
      <c r="L60" s="17"/>
      <c r="M60" s="17"/>
    </row>
    <row r="61" spans="1:13" ht="135.94999999999999" customHeight="1" x14ac:dyDescent="0.25">
      <c r="A61" s="11" t="s">
        <v>100</v>
      </c>
      <c r="B61" s="40" t="s">
        <v>101</v>
      </c>
      <c r="C61" s="36" t="s">
        <v>97</v>
      </c>
      <c r="D61" s="31">
        <v>715304.4</v>
      </c>
      <c r="E61" s="41">
        <v>1771774.16</v>
      </c>
      <c r="F61" s="14">
        <f t="shared" si="2"/>
        <v>-1056469.7599999998</v>
      </c>
      <c r="G61" s="15">
        <f t="shared" si="3"/>
        <v>-0.59627789130867548</v>
      </c>
      <c r="H61" s="16" t="s">
        <v>131</v>
      </c>
      <c r="J61" s="17" t="s">
        <v>129</v>
      </c>
      <c r="K61" s="17" t="s">
        <v>129</v>
      </c>
      <c r="L61" s="17"/>
      <c r="M61" s="17"/>
    </row>
    <row r="62" spans="1:13" ht="31.5" x14ac:dyDescent="0.25">
      <c r="A62" s="11" t="s">
        <v>102</v>
      </c>
      <c r="B62" s="40" t="s">
        <v>103</v>
      </c>
      <c r="C62" s="36" t="s">
        <v>97</v>
      </c>
      <c r="D62" s="34">
        <v>0</v>
      </c>
      <c r="E62" s="23">
        <v>0</v>
      </c>
      <c r="F62" s="14">
        <f t="shared" si="2"/>
        <v>0</v>
      </c>
      <c r="G62" s="15" t="e">
        <f t="shared" si="3"/>
        <v>#DIV/0!</v>
      </c>
      <c r="H62" s="16"/>
      <c r="J62" s="17" t="s">
        <v>129</v>
      </c>
      <c r="K62" s="17" t="s">
        <v>129</v>
      </c>
      <c r="L62" s="17"/>
      <c r="M62" s="17"/>
    </row>
    <row r="63" spans="1:13" x14ac:dyDescent="0.2">
      <c r="B63" s="42"/>
      <c r="C63" s="43"/>
      <c r="D63" s="43"/>
      <c r="E63" s="43"/>
      <c r="F63" s="43"/>
      <c r="G63" s="43"/>
    </row>
    <row r="64" spans="1:13" ht="31.5" x14ac:dyDescent="0.25">
      <c r="B64" s="44" t="s">
        <v>104</v>
      </c>
      <c r="C64" s="45"/>
      <c r="D64" s="46"/>
      <c r="E64" s="45"/>
      <c r="F64" s="47"/>
      <c r="G64" s="47"/>
    </row>
    <row r="65" spans="2:7" x14ac:dyDescent="0.2">
      <c r="B65" s="48"/>
      <c r="C65" s="49"/>
      <c r="D65" s="50" t="s">
        <v>105</v>
      </c>
      <c r="E65" s="50"/>
      <c r="F65" s="51" t="s">
        <v>106</v>
      </c>
      <c r="G65" s="51" t="s">
        <v>106</v>
      </c>
    </row>
    <row r="66" spans="2:7" x14ac:dyDescent="0.2">
      <c r="B66" s="48" t="s">
        <v>107</v>
      </c>
      <c r="C66" s="50"/>
      <c r="D66" s="50"/>
      <c r="E66" s="50"/>
      <c r="F66" s="50"/>
      <c r="G66" s="50"/>
    </row>
    <row r="67" spans="2:7" x14ac:dyDescent="0.2">
      <c r="B67" s="48" t="s">
        <v>108</v>
      </c>
      <c r="C67" s="50"/>
      <c r="D67" s="50"/>
      <c r="E67" s="50"/>
      <c r="F67" s="50"/>
      <c r="G67" s="50"/>
    </row>
    <row r="68" spans="2:7" x14ac:dyDescent="0.2">
      <c r="B68" s="52"/>
      <c r="C68" s="43"/>
      <c r="D68" s="43"/>
      <c r="E68" s="43"/>
      <c r="F68" s="43"/>
      <c r="G68" s="43"/>
    </row>
    <row r="69" spans="2:7" ht="15.75" x14ac:dyDescent="0.2">
      <c r="B69" s="53" t="s">
        <v>109</v>
      </c>
      <c r="C69" s="53"/>
      <c r="D69" s="53"/>
      <c r="E69" s="53"/>
      <c r="F69" s="53"/>
      <c r="G69" s="53"/>
    </row>
    <row r="70" spans="2:7" ht="17.25" customHeight="1" x14ac:dyDescent="0.2">
      <c r="B70" s="68" t="s">
        <v>110</v>
      </c>
      <c r="C70" s="68"/>
      <c r="D70" s="68"/>
      <c r="E70" s="68"/>
      <c r="F70" s="68"/>
      <c r="G70" s="54"/>
    </row>
    <row r="71" spans="2:7" ht="15.75" x14ac:dyDescent="0.2">
      <c r="B71" s="55" t="s">
        <v>111</v>
      </c>
      <c r="C71" s="56"/>
      <c r="D71" s="56"/>
      <c r="E71" s="56"/>
      <c r="F71" s="56"/>
      <c r="G71" s="56"/>
    </row>
  </sheetData>
  <mergeCells count="9">
    <mergeCell ref="L5:M5"/>
    <mergeCell ref="A11:A13"/>
    <mergeCell ref="A26:A28"/>
    <mergeCell ref="B70:F70"/>
    <mergeCell ref="E1:F1"/>
    <mergeCell ref="B3:F3"/>
    <mergeCell ref="B4:F4"/>
    <mergeCell ref="B5:F5"/>
    <mergeCell ref="J5:K5"/>
  </mergeCells>
  <conditionalFormatting sqref="D9">
    <cfRule type="cellIs" dxfId="83" priority="2" operator="equal">
      <formula>J9</formula>
    </cfRule>
    <cfRule type="cellIs" dxfId="82" priority="3" operator="notBetween">
      <formula>J9-0.15</formula>
      <formula>J9+0.15</formula>
    </cfRule>
  </conditionalFormatting>
  <conditionalFormatting sqref="E9">
    <cfRule type="cellIs" dxfId="81" priority="4" operator="equal">
      <formula>K9</formula>
    </cfRule>
    <cfRule type="cellIs" dxfId="80" priority="5" operator="notBetween">
      <formula>K9-0.15</formula>
      <formula>K9+0.15</formula>
    </cfRule>
  </conditionalFormatting>
  <conditionalFormatting sqref="D10">
    <cfRule type="cellIs" dxfId="79" priority="6" operator="equal">
      <formula>J10</formula>
    </cfRule>
    <cfRule type="cellIs" dxfId="78" priority="7" operator="notBetween">
      <formula>J10-0.15</formula>
      <formula>J10+0.15</formula>
    </cfRule>
  </conditionalFormatting>
  <conditionalFormatting sqref="E10">
    <cfRule type="cellIs" dxfId="77" priority="8" operator="equal">
      <formula>K10</formula>
    </cfRule>
    <cfRule type="cellIs" dxfId="76" priority="9" operator="notBetween">
      <formula>K10-0.15</formula>
      <formula>K10+0.15</formula>
    </cfRule>
  </conditionalFormatting>
  <conditionalFormatting sqref="D14">
    <cfRule type="cellIs" dxfId="75" priority="10" operator="equal">
      <formula>J14</formula>
    </cfRule>
    <cfRule type="cellIs" dxfId="74" priority="11" operator="notBetween">
      <formula>J14-0.15</formula>
      <formula>J14+0.15</formula>
    </cfRule>
  </conditionalFormatting>
  <conditionalFormatting sqref="E14">
    <cfRule type="cellIs" dxfId="73" priority="12" operator="equal">
      <formula>K14</formula>
    </cfRule>
    <cfRule type="cellIs" dxfId="72" priority="13" operator="notBetween">
      <formula>K14-0.15</formula>
      <formula>K14+0.15</formula>
    </cfRule>
  </conditionalFormatting>
  <conditionalFormatting sqref="D15">
    <cfRule type="cellIs" dxfId="71" priority="14" operator="equal">
      <formula>J15</formula>
    </cfRule>
    <cfRule type="cellIs" dxfId="70" priority="15" operator="notBetween">
      <formula>J15-0.15</formula>
      <formula>J15+0.15</formula>
    </cfRule>
  </conditionalFormatting>
  <conditionalFormatting sqref="E15">
    <cfRule type="cellIs" dxfId="69" priority="16" operator="equal">
      <formula>K15</formula>
    </cfRule>
    <cfRule type="cellIs" dxfId="68" priority="17" operator="notBetween">
      <formula>K15-0.15</formula>
      <formula>K15+0.15</formula>
    </cfRule>
  </conditionalFormatting>
  <conditionalFormatting sqref="D21">
    <cfRule type="cellIs" dxfId="67" priority="18" operator="equal">
      <formula>J21</formula>
    </cfRule>
    <cfRule type="cellIs" dxfId="66" priority="19" operator="notBetween">
      <formula>J21-0.15</formula>
      <formula>J21+0.15</formula>
    </cfRule>
  </conditionalFormatting>
  <conditionalFormatting sqref="E21">
    <cfRule type="cellIs" dxfId="65" priority="20" operator="equal">
      <formula>K21</formula>
    </cfRule>
    <cfRule type="cellIs" dxfId="64" priority="21" operator="notBetween">
      <formula>K21-0.15</formula>
      <formula>K21+0.15</formula>
    </cfRule>
  </conditionalFormatting>
  <conditionalFormatting sqref="D24">
    <cfRule type="cellIs" dxfId="63" priority="22" operator="equal">
      <formula>J24</formula>
    </cfRule>
    <cfRule type="cellIs" dxfId="62" priority="23" operator="notBetween">
      <formula>J24-0.15</formula>
      <formula>J24+0.15</formula>
    </cfRule>
  </conditionalFormatting>
  <conditionalFormatting sqref="E24">
    <cfRule type="cellIs" dxfId="61" priority="24" operator="equal">
      <formula>K24</formula>
    </cfRule>
    <cfRule type="cellIs" dxfId="60" priority="25" operator="notBetween">
      <formula>K24-0.15</formula>
      <formula>K24+0.15</formula>
    </cfRule>
  </conditionalFormatting>
  <conditionalFormatting sqref="D25">
    <cfRule type="cellIs" dxfId="59" priority="26" operator="equal">
      <formula>J25</formula>
    </cfRule>
    <cfRule type="cellIs" dxfId="58" priority="27" operator="notBetween">
      <formula>J25-0.15</formula>
      <formula>J25+0.15</formula>
    </cfRule>
  </conditionalFormatting>
  <conditionalFormatting sqref="E25">
    <cfRule type="cellIs" dxfId="57" priority="28" operator="equal">
      <formula>K25</formula>
    </cfRule>
    <cfRule type="cellIs" dxfId="56" priority="29" operator="notBetween">
      <formula>K25-0.15</formula>
      <formula>K25+0.15</formula>
    </cfRule>
  </conditionalFormatting>
  <conditionalFormatting sqref="D29">
    <cfRule type="cellIs" dxfId="55" priority="30" operator="equal">
      <formula>J29</formula>
    </cfRule>
    <cfRule type="cellIs" dxfId="54" priority="31" operator="notBetween">
      <formula>J29-0.15</formula>
      <formula>J29+0.15</formula>
    </cfRule>
  </conditionalFormatting>
  <conditionalFormatting sqref="E29">
    <cfRule type="cellIs" dxfId="53" priority="32" operator="equal">
      <formula>K29</formula>
    </cfRule>
    <cfRule type="cellIs" dxfId="52" priority="33" operator="notBetween">
      <formula>K29-0.15</formula>
      <formula>K29+0.15</formula>
    </cfRule>
  </conditionalFormatting>
  <conditionalFormatting sqref="D30">
    <cfRule type="cellIs" dxfId="51" priority="34" operator="equal">
      <formula>J30</formula>
    </cfRule>
    <cfRule type="cellIs" dxfId="50" priority="35" operator="notBetween">
      <formula>J30-0.15</formula>
      <formula>J30+0.15</formula>
    </cfRule>
  </conditionalFormatting>
  <conditionalFormatting sqref="E30">
    <cfRule type="cellIs" dxfId="49" priority="36" operator="equal">
      <formula>K30</formula>
    </cfRule>
    <cfRule type="cellIs" dxfId="48" priority="37" operator="notBetween">
      <formula>K30-0.15</formula>
      <formula>K30+0.15</formula>
    </cfRule>
  </conditionalFormatting>
  <conditionalFormatting sqref="D34">
    <cfRule type="cellIs" dxfId="47" priority="38" operator="equal">
      <formula>J34</formula>
    </cfRule>
    <cfRule type="cellIs" dxfId="46" priority="39" operator="notBetween">
      <formula>J34-0.15</formula>
      <formula>J34+0.15</formula>
    </cfRule>
  </conditionalFormatting>
  <conditionalFormatting sqref="E34">
    <cfRule type="cellIs" dxfId="45" priority="40" operator="equal">
      <formula>K34</formula>
    </cfRule>
    <cfRule type="cellIs" dxfId="44" priority="41" operator="notBetween">
      <formula>K34-0.15</formula>
      <formula>K34+0.15</formula>
    </cfRule>
  </conditionalFormatting>
  <conditionalFormatting sqref="D37">
    <cfRule type="cellIs" dxfId="43" priority="42" operator="equal">
      <formula>J37</formula>
    </cfRule>
    <cfRule type="cellIs" dxfId="42" priority="43" operator="notBetween">
      <formula>J37-0.15</formula>
      <formula>J37+0.15</formula>
    </cfRule>
  </conditionalFormatting>
  <conditionalFormatting sqref="E37">
    <cfRule type="cellIs" dxfId="41" priority="44" operator="equal">
      <formula>K37</formula>
    </cfRule>
    <cfRule type="cellIs" dxfId="40" priority="45" operator="notBetween">
      <formula>K37-0.15</formula>
      <formula>K37+0.15</formula>
    </cfRule>
  </conditionalFormatting>
  <conditionalFormatting sqref="D38">
    <cfRule type="cellIs" dxfId="39" priority="46" operator="equal">
      <formula>J38</formula>
    </cfRule>
    <cfRule type="cellIs" dxfId="38" priority="47" operator="notBetween">
      <formula>J38-0.15</formula>
      <formula>J38+0.15</formula>
    </cfRule>
  </conditionalFormatting>
  <conditionalFormatting sqref="E38">
    <cfRule type="cellIs" dxfId="37" priority="48" operator="equal">
      <formula>K38</formula>
    </cfRule>
    <cfRule type="cellIs" dxfId="36" priority="49" operator="notBetween">
      <formula>K38-0.15</formula>
      <formula>K38+0.15</formula>
    </cfRule>
  </conditionalFormatting>
  <conditionalFormatting sqref="D39">
    <cfRule type="cellIs" dxfId="35" priority="50" operator="equal">
      <formula>J39</formula>
    </cfRule>
    <cfRule type="cellIs" dxfId="34" priority="51" operator="notBetween">
      <formula>J39-0.15</formula>
      <formula>J39+0.15</formula>
    </cfRule>
  </conditionalFormatting>
  <conditionalFormatting sqref="E39">
    <cfRule type="cellIs" dxfId="33" priority="52" operator="equal">
      <formula>K39</formula>
    </cfRule>
    <cfRule type="cellIs" dxfId="32" priority="53" operator="notBetween">
      <formula>K39-0.15</formula>
      <formula>K39+0.15</formula>
    </cfRule>
  </conditionalFormatting>
  <conditionalFormatting sqref="D40">
    <cfRule type="cellIs" dxfId="31" priority="54" operator="equal">
      <formula>J40</formula>
    </cfRule>
    <cfRule type="cellIs" dxfId="30" priority="55" operator="notBetween">
      <formula>J40-0.15</formula>
      <formula>J40+0.15</formula>
    </cfRule>
  </conditionalFormatting>
  <conditionalFormatting sqref="E40">
    <cfRule type="cellIs" dxfId="29" priority="56" operator="equal">
      <formula>K40</formula>
    </cfRule>
    <cfRule type="cellIs" dxfId="28" priority="57" operator="notBetween">
      <formula>K40-0.15</formula>
      <formula>K40+0.15</formula>
    </cfRule>
  </conditionalFormatting>
  <conditionalFormatting sqref="D46">
    <cfRule type="cellIs" dxfId="27" priority="58" operator="equal">
      <formula>J46</formula>
    </cfRule>
    <cfRule type="cellIs" dxfId="26" priority="59" operator="notBetween">
      <formula>J46-0.15</formula>
      <formula>J46+0.15</formula>
    </cfRule>
  </conditionalFormatting>
  <conditionalFormatting sqref="E46">
    <cfRule type="cellIs" dxfId="25" priority="60" operator="equal">
      <formula>K46</formula>
    </cfRule>
    <cfRule type="cellIs" dxfId="24" priority="61" operator="notBetween">
      <formula>K46-0.15</formula>
      <formula>K46+0.15</formula>
    </cfRule>
  </conditionalFormatting>
  <conditionalFormatting sqref="D47">
    <cfRule type="cellIs" dxfId="23" priority="62" operator="equal">
      <formula>J47</formula>
    </cfRule>
    <cfRule type="cellIs" dxfId="22" priority="63" operator="notBetween">
      <formula>J47-0.15</formula>
      <formula>J47+0.15</formula>
    </cfRule>
  </conditionalFormatting>
  <conditionalFormatting sqref="E47">
    <cfRule type="cellIs" dxfId="21" priority="64" operator="equal">
      <formula>K47</formula>
    </cfRule>
    <cfRule type="cellIs" dxfId="20" priority="65" operator="notBetween">
      <formula>K47-0.15</formula>
      <formula>K47+0.15</formula>
    </cfRule>
  </conditionalFormatting>
  <conditionalFormatting sqref="D51">
    <cfRule type="cellIs" dxfId="19" priority="66" operator="equal">
      <formula>J51</formula>
    </cfRule>
    <cfRule type="cellIs" dxfId="18" priority="67" operator="notBetween">
      <formula>J51-0.15</formula>
      <formula>J51+0.15</formula>
    </cfRule>
  </conditionalFormatting>
  <conditionalFormatting sqref="E51">
    <cfRule type="cellIs" dxfId="17" priority="68" operator="equal">
      <formula>K51</formula>
    </cfRule>
    <cfRule type="cellIs" dxfId="16" priority="69" operator="notBetween">
      <formula>K51-0.15</formula>
      <formula>K51+0.15</formula>
    </cfRule>
  </conditionalFormatting>
  <conditionalFormatting sqref="D54">
    <cfRule type="cellIs" dxfId="15" priority="70" operator="equal">
      <formula>J54</formula>
    </cfRule>
    <cfRule type="cellIs" dxfId="14" priority="71" operator="notBetween">
      <formula>J54-0.15</formula>
      <formula>J54+0.15</formula>
    </cfRule>
  </conditionalFormatting>
  <conditionalFormatting sqref="E54">
    <cfRule type="cellIs" dxfId="13" priority="72" operator="equal">
      <formula>K54</formula>
    </cfRule>
    <cfRule type="cellIs" dxfId="12" priority="73" operator="notBetween">
      <formula>K54-0.15</formula>
      <formula>K54+0.15</formula>
    </cfRule>
  </conditionalFormatting>
  <conditionalFormatting sqref="D55">
    <cfRule type="cellIs" dxfId="11" priority="74" operator="equal">
      <formula>J55</formula>
    </cfRule>
    <cfRule type="cellIs" dxfId="10" priority="75" operator="notBetween">
      <formula>J55-0.15</formula>
      <formula>J55+0.15</formula>
    </cfRule>
  </conditionalFormatting>
  <conditionalFormatting sqref="E55">
    <cfRule type="cellIs" dxfId="9" priority="76" operator="equal">
      <formula>K55</formula>
    </cfRule>
    <cfRule type="cellIs" dxfId="8" priority="77" operator="notBetween">
      <formula>K55-0.15</formula>
      <formula>K55+0.15</formula>
    </cfRule>
  </conditionalFormatting>
  <conditionalFormatting sqref="D57">
    <cfRule type="cellIs" dxfId="7" priority="78" operator="equal">
      <formula>J57</formula>
    </cfRule>
    <cfRule type="cellIs" dxfId="6" priority="79" operator="notBetween">
      <formula>J57-0.15</formula>
      <formula>J57+0.15</formula>
    </cfRule>
  </conditionalFormatting>
  <conditionalFormatting sqref="E57">
    <cfRule type="cellIs" dxfId="5" priority="80" operator="equal">
      <formula>K57</formula>
    </cfRule>
    <cfRule type="cellIs" dxfId="4" priority="81" operator="notBetween">
      <formula>K57-0.15</formula>
      <formula>K57+0.15</formula>
    </cfRule>
  </conditionalFormatting>
  <conditionalFormatting sqref="D58">
    <cfRule type="cellIs" dxfId="3" priority="82" operator="equal">
      <formula>J58</formula>
    </cfRule>
    <cfRule type="cellIs" dxfId="2" priority="83" operator="notBetween">
      <formula>J58-0.15</formula>
      <formula>J58+0.15</formula>
    </cfRule>
  </conditionalFormatting>
  <conditionalFormatting sqref="E58">
    <cfRule type="cellIs" dxfId="1" priority="84" operator="equal">
      <formula>K58</formula>
    </cfRule>
    <cfRule type="cellIs" dxfId="0" priority="85" operator="notBetween">
      <formula>K58-0.15</formula>
      <formula>K58+0.15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zoomScaleNormal="100" workbookViewId="0">
      <selection activeCell="I1" activeCellId="1" sqref="D57:E58 I1"/>
    </sheetView>
  </sheetViews>
  <sheetFormatPr defaultRowHeight="12" x14ac:dyDescent="0.2"/>
  <cols>
    <col min="1" max="1" width="8.85546875" collapsed="1"/>
    <col min="2" max="2" width="59.140625" collapsed="1"/>
    <col min="3" max="8" width="22.140625" collapsed="1"/>
    <col min="9" max="9" width="53.7109375" collapsed="1"/>
    <col min="10" max="1025" width="13.7109375" collapsed="1"/>
  </cols>
  <sheetData>
    <row r="1" spans="1:9" ht="47.25" x14ac:dyDescent="0.25">
      <c r="A1" s="58"/>
      <c r="B1" s="58"/>
      <c r="C1" s="58"/>
      <c r="D1" s="58"/>
      <c r="E1" s="58"/>
      <c r="F1" s="58"/>
      <c r="G1" s="58"/>
      <c r="H1" s="58"/>
      <c r="I1" s="57" t="s">
        <v>116</v>
      </c>
    </row>
    <row r="2" spans="1:9" ht="15.75" x14ac:dyDescent="0.25">
      <c r="A2" s="58"/>
      <c r="B2" s="58"/>
      <c r="C2" s="58"/>
      <c r="D2" s="58"/>
      <c r="E2" s="58"/>
      <c r="F2" s="58"/>
      <c r="G2" s="58"/>
      <c r="H2" s="58"/>
      <c r="I2" s="58"/>
    </row>
    <row r="3" spans="1:9" ht="45.75" customHeight="1" x14ac:dyDescent="0.25">
      <c r="A3" s="58"/>
      <c r="B3" s="77" t="s">
        <v>133</v>
      </c>
      <c r="C3" s="77"/>
      <c r="D3" s="77"/>
      <c r="E3" s="77"/>
      <c r="F3" s="77"/>
      <c r="G3" s="77"/>
      <c r="H3" s="77"/>
      <c r="I3" s="77"/>
    </row>
    <row r="4" spans="1:9" ht="17.25" customHeight="1" x14ac:dyDescent="0.25">
      <c r="A4" s="58"/>
      <c r="B4" s="78" t="s">
        <v>134</v>
      </c>
      <c r="C4" s="78"/>
      <c r="D4" s="78"/>
      <c r="E4" s="78"/>
      <c r="F4" s="78"/>
      <c r="G4" s="78"/>
      <c r="H4" s="78"/>
      <c r="I4" s="78"/>
    </row>
    <row r="5" spans="1:9" ht="17.25" customHeight="1" x14ac:dyDescent="0.25">
      <c r="A5" s="58"/>
      <c r="B5" s="79" t="s">
        <v>135</v>
      </c>
      <c r="C5" s="79"/>
      <c r="D5" s="79"/>
      <c r="E5" s="79"/>
      <c r="F5" s="79"/>
      <c r="G5" s="79"/>
      <c r="H5" s="79"/>
      <c r="I5" s="79"/>
    </row>
    <row r="6" spans="1:9" ht="18.75" x14ac:dyDescent="0.3">
      <c r="A6" s="58"/>
      <c r="B6" s="62"/>
      <c r="C6" s="62"/>
      <c r="D6" s="62"/>
      <c r="E6" s="62"/>
      <c r="F6" s="62"/>
      <c r="G6" s="62"/>
      <c r="H6" s="62"/>
      <c r="I6" s="62"/>
    </row>
    <row r="7" spans="1:9" ht="17.25" customHeight="1" x14ac:dyDescent="0.2">
      <c r="A7" s="75" t="s">
        <v>4</v>
      </c>
      <c r="B7" s="75" t="s">
        <v>117</v>
      </c>
      <c r="C7" s="75" t="s">
        <v>118</v>
      </c>
      <c r="D7" s="75"/>
      <c r="E7" s="75"/>
      <c r="F7" s="75"/>
      <c r="G7" s="75"/>
      <c r="H7" s="75"/>
      <c r="I7" s="75" t="s">
        <v>119</v>
      </c>
    </row>
    <row r="8" spans="1:9" ht="31.5" customHeight="1" x14ac:dyDescent="0.2">
      <c r="A8" s="75"/>
      <c r="B8" s="75"/>
      <c r="C8" s="75" t="s">
        <v>120</v>
      </c>
      <c r="D8" s="75"/>
      <c r="E8" s="75"/>
      <c r="F8" s="75" t="s">
        <v>121</v>
      </c>
      <c r="G8" s="75"/>
      <c r="H8" s="75"/>
      <c r="I8" s="75"/>
    </row>
    <row r="9" spans="1:9" ht="65.25" customHeight="1" x14ac:dyDescent="0.2">
      <c r="A9" s="75"/>
      <c r="B9" s="75"/>
      <c r="C9" s="63" t="s">
        <v>122</v>
      </c>
      <c r="D9" s="63" t="s">
        <v>123</v>
      </c>
      <c r="E9" s="63" t="s">
        <v>124</v>
      </c>
      <c r="F9" s="59" t="s">
        <v>125</v>
      </c>
      <c r="G9" s="63" t="s">
        <v>123</v>
      </c>
      <c r="H9" s="63" t="s">
        <v>124</v>
      </c>
      <c r="I9" s="75"/>
    </row>
    <row r="10" spans="1:9" s="64" customFormat="1" ht="59.1" customHeight="1" x14ac:dyDescent="0.2">
      <c r="A10" s="65">
        <v>1</v>
      </c>
      <c r="B10" s="65" t="s">
        <v>136</v>
      </c>
      <c r="C10" s="65">
        <v>0</v>
      </c>
      <c r="D10" s="65">
        <v>0</v>
      </c>
      <c r="E10" s="65" t="s">
        <v>129</v>
      </c>
      <c r="F10" s="65">
        <v>0</v>
      </c>
      <c r="G10" s="65">
        <v>0</v>
      </c>
      <c r="H10" s="65" t="s">
        <v>129</v>
      </c>
      <c r="I10" s="65" t="s">
        <v>137</v>
      </c>
    </row>
    <row r="11" spans="1:9" s="64" customFormat="1" ht="125.1" customHeight="1" x14ac:dyDescent="0.2">
      <c r="A11" s="65">
        <v>2</v>
      </c>
      <c r="B11" s="65" t="s">
        <v>138</v>
      </c>
      <c r="C11" s="65">
        <v>0</v>
      </c>
      <c r="D11" s="65">
        <v>0</v>
      </c>
      <c r="E11" s="65" t="s">
        <v>129</v>
      </c>
      <c r="F11" s="65">
        <v>0</v>
      </c>
      <c r="G11" s="65">
        <v>0</v>
      </c>
      <c r="H11" s="65" t="s">
        <v>129</v>
      </c>
      <c r="I11" s="65" t="s">
        <v>139</v>
      </c>
    </row>
    <row r="12" spans="1:9" s="64" customFormat="1" ht="158.1" customHeight="1" x14ac:dyDescent="0.2">
      <c r="A12" s="65">
        <v>3</v>
      </c>
      <c r="B12" s="65" t="s">
        <v>140</v>
      </c>
      <c r="C12" s="65">
        <v>715304.4</v>
      </c>
      <c r="D12" s="65">
        <v>715304.4</v>
      </c>
      <c r="E12" s="65">
        <v>715304.4</v>
      </c>
      <c r="F12" s="65">
        <v>0</v>
      </c>
      <c r="G12" s="65">
        <v>0</v>
      </c>
      <c r="H12" s="65" t="s">
        <v>129</v>
      </c>
      <c r="I12" s="65" t="s">
        <v>141</v>
      </c>
    </row>
    <row r="13" spans="1:9" s="64" customFormat="1" ht="48" customHeight="1" x14ac:dyDescent="0.2">
      <c r="A13" s="65">
        <v>4</v>
      </c>
      <c r="B13" s="65" t="s">
        <v>142</v>
      </c>
      <c r="C13" s="65">
        <v>150000</v>
      </c>
      <c r="D13" s="65">
        <v>0</v>
      </c>
      <c r="E13" s="65" t="s">
        <v>129</v>
      </c>
      <c r="F13" s="65">
        <v>0</v>
      </c>
      <c r="G13" s="65">
        <v>0</v>
      </c>
      <c r="H13" s="65" t="s">
        <v>129</v>
      </c>
      <c r="I13" s="65" t="s">
        <v>143</v>
      </c>
    </row>
    <row r="14" spans="1:9" s="64" customFormat="1" ht="81" customHeight="1" x14ac:dyDescent="0.2">
      <c r="A14" s="65">
        <v>5</v>
      </c>
      <c r="B14" s="65" t="s">
        <v>144</v>
      </c>
      <c r="C14" s="65">
        <v>750000</v>
      </c>
      <c r="D14" s="65" t="s">
        <v>129</v>
      </c>
      <c r="E14" s="65" t="s">
        <v>129</v>
      </c>
      <c r="F14" s="65">
        <v>0</v>
      </c>
      <c r="G14" s="65">
        <v>0</v>
      </c>
      <c r="H14" s="65" t="s">
        <v>129</v>
      </c>
      <c r="I14" s="65" t="s">
        <v>145</v>
      </c>
    </row>
    <row r="15" spans="1:9" s="64" customFormat="1" ht="69.95" customHeight="1" x14ac:dyDescent="0.2">
      <c r="A15" s="65">
        <v>6</v>
      </c>
      <c r="B15" s="65" t="s">
        <v>146</v>
      </c>
      <c r="C15" s="65">
        <v>0</v>
      </c>
      <c r="D15" s="65">
        <v>0</v>
      </c>
      <c r="E15" s="65" t="s">
        <v>129</v>
      </c>
      <c r="F15" s="65">
        <v>0</v>
      </c>
      <c r="G15" s="65">
        <v>0</v>
      </c>
      <c r="H15" s="65" t="s">
        <v>129</v>
      </c>
      <c r="I15" s="65" t="s">
        <v>147</v>
      </c>
    </row>
    <row r="16" spans="1:9" s="64" customFormat="1" ht="114" customHeight="1" x14ac:dyDescent="0.2">
      <c r="A16" s="65">
        <v>7</v>
      </c>
      <c r="B16" s="65" t="s">
        <v>148</v>
      </c>
      <c r="C16" s="65">
        <v>150000</v>
      </c>
      <c r="D16" s="65" t="s">
        <v>129</v>
      </c>
      <c r="E16" s="65" t="s">
        <v>129</v>
      </c>
      <c r="F16" s="65" t="s">
        <v>129</v>
      </c>
      <c r="G16" s="65" t="s">
        <v>129</v>
      </c>
      <c r="H16" s="65" t="s">
        <v>129</v>
      </c>
      <c r="I16" s="65" t="s">
        <v>149</v>
      </c>
    </row>
    <row r="17" spans="1:9" s="64" customFormat="1" ht="48" customHeight="1" x14ac:dyDescent="0.2">
      <c r="A17" s="65">
        <v>8</v>
      </c>
      <c r="B17" s="65" t="s">
        <v>150</v>
      </c>
      <c r="C17" s="65">
        <v>20000</v>
      </c>
      <c r="D17" s="65" t="s">
        <v>129</v>
      </c>
      <c r="E17" s="65" t="s">
        <v>129</v>
      </c>
      <c r="F17" s="65" t="s">
        <v>129</v>
      </c>
      <c r="G17" s="65" t="s">
        <v>129</v>
      </c>
      <c r="H17" s="65" t="s">
        <v>129</v>
      </c>
      <c r="I17" s="65" t="s">
        <v>149</v>
      </c>
    </row>
    <row r="18" spans="1:9" s="64" customFormat="1" ht="48" customHeight="1" x14ac:dyDescent="0.2">
      <c r="A18" s="65">
        <v>9</v>
      </c>
      <c r="B18" s="65" t="s">
        <v>151</v>
      </c>
      <c r="C18" s="65">
        <v>10000</v>
      </c>
      <c r="D18" s="65" t="s">
        <v>129</v>
      </c>
      <c r="E18" s="65" t="s">
        <v>129</v>
      </c>
      <c r="F18" s="65" t="s">
        <v>129</v>
      </c>
      <c r="G18" s="65" t="s">
        <v>129</v>
      </c>
      <c r="H18" s="65" t="s">
        <v>129</v>
      </c>
      <c r="I18" s="65" t="s">
        <v>149</v>
      </c>
    </row>
    <row r="19" spans="1:9" s="64" customFormat="1" ht="114" customHeight="1" x14ac:dyDescent="0.2">
      <c r="A19" s="65">
        <v>10</v>
      </c>
      <c r="B19" s="65" t="s">
        <v>152</v>
      </c>
      <c r="C19" s="65">
        <v>450000</v>
      </c>
      <c r="D19" s="65" t="s">
        <v>129</v>
      </c>
      <c r="E19" s="65" t="s">
        <v>129</v>
      </c>
      <c r="F19" s="65" t="s">
        <v>129</v>
      </c>
      <c r="G19" s="65" t="s">
        <v>129</v>
      </c>
      <c r="H19" s="65" t="s">
        <v>129</v>
      </c>
      <c r="I19" s="65" t="s">
        <v>149</v>
      </c>
    </row>
    <row r="20" spans="1:9" s="64" customFormat="1" x14ac:dyDescent="0.2">
      <c r="A20" s="65"/>
      <c r="B20" s="65" t="s">
        <v>153</v>
      </c>
      <c r="C20" s="65">
        <f t="shared" ref="C20:H20" si="0">SUM(C10:C19)</f>
        <v>2245304.4</v>
      </c>
      <c r="D20" s="65">
        <f t="shared" si="0"/>
        <v>715304.4</v>
      </c>
      <c r="E20" s="65">
        <f t="shared" si="0"/>
        <v>715304.4</v>
      </c>
      <c r="F20" s="65">
        <f t="shared" si="0"/>
        <v>0</v>
      </c>
      <c r="G20" s="65">
        <f t="shared" si="0"/>
        <v>0</v>
      </c>
      <c r="H20" s="65">
        <f t="shared" si="0"/>
        <v>0</v>
      </c>
      <c r="I20" s="65"/>
    </row>
    <row r="21" spans="1:9" ht="15.75" x14ac:dyDescent="0.25">
      <c r="A21" s="58"/>
      <c r="B21" s="58"/>
      <c r="C21" s="58"/>
      <c r="D21" s="58"/>
      <c r="E21" s="58"/>
      <c r="F21" s="58"/>
      <c r="G21" s="58"/>
      <c r="H21" s="58"/>
      <c r="I21" s="58"/>
    </row>
    <row r="22" spans="1:9" ht="45.75" customHeight="1" x14ac:dyDescent="0.25">
      <c r="A22" s="76" t="s">
        <v>104</v>
      </c>
      <c r="B22" s="76"/>
      <c r="C22" s="58"/>
      <c r="D22" s="58"/>
      <c r="E22" s="60" t="s">
        <v>105</v>
      </c>
      <c r="F22" s="58"/>
      <c r="G22" s="58"/>
      <c r="H22" s="58"/>
      <c r="I22" s="61" t="s">
        <v>112</v>
      </c>
    </row>
    <row r="23" spans="1:9" ht="15.75" x14ac:dyDescent="0.25">
      <c r="A23" s="58"/>
      <c r="B23" s="58"/>
      <c r="C23" s="58"/>
      <c r="D23" s="58"/>
      <c r="E23" s="58"/>
      <c r="F23" s="58"/>
      <c r="G23" s="58"/>
      <c r="H23" s="58"/>
      <c r="I23" s="58"/>
    </row>
    <row r="24" spans="1:9" ht="17.25" customHeight="1" x14ac:dyDescent="0.25">
      <c r="A24" s="76" t="s">
        <v>126</v>
      </c>
      <c r="B24" s="76"/>
      <c r="C24" s="58"/>
      <c r="D24" s="58"/>
      <c r="E24" s="60" t="s">
        <v>105</v>
      </c>
      <c r="F24" s="58"/>
      <c r="G24" s="58"/>
      <c r="H24" s="58"/>
      <c r="I24" s="61" t="s">
        <v>112</v>
      </c>
    </row>
    <row r="25" spans="1:9" ht="15.75" x14ac:dyDescent="0.25">
      <c r="A25" s="58"/>
      <c r="B25" s="58"/>
      <c r="C25" s="58"/>
      <c r="D25" s="58"/>
      <c r="E25" s="58"/>
      <c r="F25" s="58"/>
      <c r="G25" s="58"/>
      <c r="H25" s="58"/>
      <c r="I25" s="58"/>
    </row>
    <row r="26" spans="1:9" ht="15.75" x14ac:dyDescent="0.25">
      <c r="A26" s="73" t="s">
        <v>113</v>
      </c>
      <c r="B26" s="73"/>
      <c r="C26" s="58"/>
      <c r="D26" s="58"/>
      <c r="E26" s="58"/>
      <c r="F26" s="58"/>
      <c r="G26" s="58"/>
      <c r="H26" s="58"/>
      <c r="I26" s="58"/>
    </row>
    <row r="27" spans="1:9" ht="15.75" x14ac:dyDescent="0.25">
      <c r="A27" s="73" t="s">
        <v>114</v>
      </c>
      <c r="B27" s="73"/>
      <c r="C27" s="58"/>
      <c r="D27" s="58"/>
      <c r="E27" s="58"/>
      <c r="F27" s="58"/>
      <c r="G27" s="58"/>
      <c r="H27" s="58"/>
      <c r="I27" s="58"/>
    </row>
    <row r="28" spans="1:9" ht="15.75" x14ac:dyDescent="0.25">
      <c r="A28" s="58"/>
      <c r="B28" s="58"/>
      <c r="C28" s="58"/>
      <c r="D28" s="58"/>
      <c r="E28" s="58"/>
      <c r="F28" s="58"/>
      <c r="G28" s="58"/>
      <c r="H28" s="58"/>
      <c r="I28" s="58"/>
    </row>
    <row r="29" spans="1:9" ht="15.75" x14ac:dyDescent="0.25">
      <c r="A29" s="58"/>
      <c r="B29" s="58"/>
      <c r="C29" s="58"/>
      <c r="D29" s="58"/>
      <c r="E29" s="58"/>
      <c r="F29" s="58"/>
      <c r="G29" s="58"/>
      <c r="H29" s="58"/>
      <c r="I29" s="58"/>
    </row>
    <row r="30" spans="1:9" ht="31.5" customHeight="1" x14ac:dyDescent="0.2">
      <c r="A30" s="74" t="s">
        <v>115</v>
      </c>
      <c r="B30" s="74"/>
      <c r="C30" s="74"/>
      <c r="D30" s="74"/>
      <c r="E30" s="74"/>
      <c r="F30" s="74"/>
      <c r="G30" s="74"/>
      <c r="H30" s="74"/>
      <c r="I30" s="74"/>
    </row>
    <row r="31" spans="1:9" ht="31.5" customHeight="1" x14ac:dyDescent="0.2">
      <c r="A31" s="68" t="s">
        <v>127</v>
      </c>
      <c r="B31" s="68"/>
      <c r="C31" s="68"/>
      <c r="D31" s="68"/>
      <c r="E31" s="68"/>
      <c r="F31" s="68"/>
      <c r="G31" s="68"/>
      <c r="H31" s="68"/>
      <c r="I31" s="68"/>
    </row>
    <row r="32" spans="1:9" ht="17.25" customHeight="1" x14ac:dyDescent="0.2">
      <c r="A32" s="68" t="s">
        <v>111</v>
      </c>
      <c r="B32" s="68"/>
      <c r="C32" s="68"/>
      <c r="D32" s="68"/>
      <c r="E32" s="68"/>
      <c r="F32" s="68"/>
      <c r="G32" s="68"/>
      <c r="H32" s="68"/>
      <c r="I32" s="68"/>
    </row>
  </sheetData>
  <mergeCells count="16">
    <mergeCell ref="B3:I3"/>
    <mergeCell ref="B4:I4"/>
    <mergeCell ref="B5:I5"/>
    <mergeCell ref="A7:A9"/>
    <mergeCell ref="B7:B9"/>
    <mergeCell ref="C7:H7"/>
    <mergeCell ref="I7:I9"/>
    <mergeCell ref="C8:E8"/>
    <mergeCell ref="F8:H8"/>
    <mergeCell ref="A31:I31"/>
    <mergeCell ref="A32:I32"/>
    <mergeCell ref="A22:B22"/>
    <mergeCell ref="A24:B24"/>
    <mergeCell ref="A26:B26"/>
    <mergeCell ref="A27:B27"/>
    <mergeCell ref="A30:I30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2170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</vt:lpstr>
      <vt:lpstr>Приложение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Наталья Пырхова</cp:lastModifiedBy>
  <cp:revision>243</cp:revision>
  <cp:lastPrinted>2017-09-19T05:28:38Z</cp:lastPrinted>
  <dcterms:created xsi:type="dcterms:W3CDTF">2017-01-20T15:44:22Z</dcterms:created>
  <dcterms:modified xsi:type="dcterms:W3CDTF">2017-10-12T07:44:28Z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